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activeTab="0"/>
  </bookViews>
  <sheets>
    <sheet name="R2019ROT-koncept" sheetId="1" r:id="rId1"/>
  </sheets>
  <definedNames>
    <definedName name="_xlnm.Print_Area" localSheetId="0">'R2019ROT-koncept'!$B$2:$J$89</definedName>
  </definedNames>
  <calcPr fullCalcOnLoad="1"/>
</workbook>
</file>

<file path=xl/sharedStrings.xml><?xml version="1.0" encoding="utf-8"?>
<sst xmlns="http://schemas.openxmlformats.org/spreadsheetml/2006/main" count="261" uniqueCount="212">
  <si>
    <t xml:space="preserve">Rozpočtové příjmy </t>
  </si>
  <si>
    <t>odPa</t>
  </si>
  <si>
    <t>popis</t>
  </si>
  <si>
    <t xml:space="preserve">Rozpočtové výdaje </t>
  </si>
  <si>
    <t>Stav na bankovním  účtu</t>
  </si>
  <si>
    <t xml:space="preserve">Základní běžný účet </t>
  </si>
  <si>
    <t>Dotace od partnerů na Cyklo Glacensis</t>
  </si>
  <si>
    <t>poznámka</t>
  </si>
  <si>
    <t>předpoklad</t>
  </si>
  <si>
    <t>Kolektivní smlouva OSA</t>
  </si>
  <si>
    <t>dle uzavřených smluv</t>
  </si>
  <si>
    <t>stav k 1.1.2009</t>
  </si>
  <si>
    <t>v Kč</t>
  </si>
  <si>
    <t>dle předchozích let</t>
  </si>
  <si>
    <t>dle rozhodnutí ŘT</t>
  </si>
  <si>
    <t>Příjmy z fondu údržby cyklostezek</t>
  </si>
  <si>
    <t>0000</t>
  </si>
  <si>
    <t>0070</t>
  </si>
  <si>
    <t>0071</t>
  </si>
  <si>
    <t>0079</t>
  </si>
  <si>
    <t>0140</t>
  </si>
  <si>
    <t>0180</t>
  </si>
  <si>
    <t>0040</t>
  </si>
  <si>
    <t>0X</t>
  </si>
  <si>
    <t>0090</t>
  </si>
  <si>
    <t>0091</t>
  </si>
  <si>
    <t>0060</t>
  </si>
  <si>
    <t>0080</t>
  </si>
  <si>
    <t>0123</t>
  </si>
  <si>
    <t>0100</t>
  </si>
  <si>
    <t xml:space="preserve">0130 </t>
  </si>
  <si>
    <t>0220</t>
  </si>
  <si>
    <t>dle smluv a předpokladu</t>
  </si>
  <si>
    <t>sjednoceno 80 + 81</t>
  </si>
  <si>
    <t>0260</t>
  </si>
  <si>
    <t xml:space="preserve">dle skutečnosti </t>
  </si>
  <si>
    <t>dle kupních smluv</t>
  </si>
  <si>
    <t>dle dotace POV DT7</t>
  </si>
  <si>
    <t>Obnova veřejných prostranství ROT</t>
  </si>
  <si>
    <t>komentář</t>
  </si>
  <si>
    <t>dotace jiným subjektům</t>
  </si>
  <si>
    <t>dle vývoje</t>
  </si>
  <si>
    <t>investice</t>
  </si>
  <si>
    <t>specifikace</t>
  </si>
  <si>
    <t>Rezerva rozpočtu v kompetenci SR ROT</t>
  </si>
  <si>
    <t>usnesení VH</t>
  </si>
  <si>
    <t xml:space="preserve">Mezisoučet běžné příjmy svazku kromě cyklostezek </t>
  </si>
  <si>
    <t xml:space="preserve">Mezisoučet běžné výdaje svazku kromě cyklostezek </t>
  </si>
  <si>
    <t>bude dle skutečnosti</t>
  </si>
  <si>
    <t>Poznámky</t>
  </si>
  <si>
    <t>z příspěvků ŘT cyklo</t>
  </si>
  <si>
    <t>Mezisoučet příjmy svazku z cyklostezek</t>
  </si>
  <si>
    <t>svazek</t>
  </si>
  <si>
    <t>cyklostezky</t>
  </si>
  <si>
    <t>splátky dlohodobého úvěru SROP 21,9 mil. Kč do r. 2018 včetně</t>
  </si>
  <si>
    <t>splátky dlohodobého úvěru ROP 8,5mil. Kč do r. 2019 včetně</t>
  </si>
  <si>
    <t>dle akt. tabulky CF</t>
  </si>
  <si>
    <t>Výkupy pozemků na všech úsecích cyklostezek a souvis. agendy</t>
  </si>
  <si>
    <t>Saldo běžných příjmů a běžných výdajů svazku</t>
  </si>
  <si>
    <t>Saldo příjmů z cyklostezek a výdajů na cyklostezkách</t>
  </si>
  <si>
    <t>dle smluv s KB</t>
  </si>
  <si>
    <t>Příjmy Svazek</t>
  </si>
  <si>
    <t>Příjmy Cyklo</t>
  </si>
  <si>
    <t>Výdaje Svazek</t>
  </si>
  <si>
    <t>Výdaje Cyklo</t>
  </si>
  <si>
    <t>Financování</t>
  </si>
  <si>
    <t>0005</t>
  </si>
  <si>
    <t>Ostatní příjmy</t>
  </si>
  <si>
    <t>kreditní úrok</t>
  </si>
  <si>
    <t>0290</t>
  </si>
  <si>
    <t>Provozní výdaje (občerst. SR a VH, bank. poplatky, školení, ...)</t>
  </si>
  <si>
    <t>Investice ŘT cyklostezek - bezpečnostní prvky, značky</t>
  </si>
  <si>
    <t xml:space="preserve">Cyklostezky - provoz, pojištění, management, údržba, opravy </t>
  </si>
  <si>
    <t>Změna stavu běžných účtů svazku (vč. projektových)</t>
  </si>
  <si>
    <t>standard</t>
  </si>
  <si>
    <t xml:space="preserve">Dotace od partnerů na provoz cyklostezek (neinvestice) </t>
  </si>
  <si>
    <t>Mezisoučet běžné výdaje na cyklostezkách</t>
  </si>
  <si>
    <t>grant PK</t>
  </si>
  <si>
    <t>spolufinancování</t>
  </si>
  <si>
    <t>včetně startovného</t>
  </si>
  <si>
    <t>účty u KB</t>
  </si>
  <si>
    <t>+ příspěvky obcí</t>
  </si>
  <si>
    <t>usnesení OHP a VH</t>
  </si>
  <si>
    <t>Projednáno:</t>
  </si>
  <si>
    <t>Úvěr na přípravu Bike resortu Orlicko-Třebovsko</t>
  </si>
  <si>
    <t>neinvestice</t>
  </si>
  <si>
    <t>0291</t>
  </si>
  <si>
    <t>podíl ROT standard 20 tis.</t>
  </si>
  <si>
    <t>každoroční smlouva</t>
  </si>
  <si>
    <t>Údržba drobné turistické architektury (sedáky, infomapy, značky)</t>
  </si>
  <si>
    <t>Provoz webových stránek a uživatelské zóny a datové schránky</t>
  </si>
  <si>
    <t>koordinace</t>
  </si>
  <si>
    <t>běžná režie</t>
  </si>
  <si>
    <t>rozpočet pro vyvěšení bude vytvořen v účetnickém tvaru</t>
  </si>
  <si>
    <t>mzdové nákl. superhrubá</t>
  </si>
  <si>
    <t>0093</t>
  </si>
  <si>
    <t>Kompostéry ROT</t>
  </si>
  <si>
    <t>Příspěvek pro realizaci CLLD prostřednictvím MAS Orlicko</t>
  </si>
  <si>
    <t>0194</t>
  </si>
  <si>
    <t>údržba, opravy, úvěr</t>
  </si>
  <si>
    <t>0001</t>
  </si>
  <si>
    <t>Projekt CSS - SMO ČR (4476,58 Kč měsíčně + DPH 21%)</t>
  </si>
  <si>
    <t>tradiční akce ROT</t>
  </si>
  <si>
    <t>Obnova značení + příspěvek na úpravu lyžařských stop regionu</t>
  </si>
  <si>
    <t>0193</t>
  </si>
  <si>
    <t>Projekt „Koncepcja rozwoju transgranicznej turystyki….“</t>
  </si>
  <si>
    <t>přímé způsobilé výdaje</t>
  </si>
  <si>
    <t>dlouhod. sml. O-G a ISS</t>
  </si>
  <si>
    <t>přísp. SMO na superhr.mzdy</t>
  </si>
  <si>
    <t>Propagace, medializace, propagační materiály, kalendáře</t>
  </si>
  <si>
    <t>O-G a ISS</t>
  </si>
  <si>
    <t>Dotace od obcí na Obnovu veřejných prostranství (POV DT7)</t>
  </si>
  <si>
    <t>0194+0193</t>
  </si>
  <si>
    <t>z dotace n. z příspěvků</t>
  </si>
  <si>
    <t>nepřímé způs. a jiné výdaje</t>
  </si>
  <si>
    <t>účto a překlady</t>
  </si>
  <si>
    <t>0289</t>
  </si>
  <si>
    <t xml:space="preserve">Dotace od partnerů na investice do cyklostezek </t>
  </si>
  <si>
    <t>značky, pozemky</t>
  </si>
  <si>
    <t>saldo cyklostezek z min. let bude užito zejm. na výkupy pozemků</t>
  </si>
  <si>
    <t>z rezervy min. let</t>
  </si>
  <si>
    <t>37 smluv s obcemi a školami</t>
  </si>
  <si>
    <t>0292</t>
  </si>
  <si>
    <t>Dotace od PK na Obnovu veřejných prostranství (POV DT7)</t>
  </si>
  <si>
    <t>Projekt CSS - SMO ČR (6 x 8000 kč měsíčně + DPH 21%)</t>
  </si>
  <si>
    <t>Projekt CSS - SMO ČR (6 měs. x  3,0 lidi x 36600 superhrubá)</t>
  </si>
  <si>
    <t>Splátky úvěrů cyklostezek</t>
  </si>
  <si>
    <t>Úvěr na realizaci Singletrack Glacensis</t>
  </si>
  <si>
    <t>SR 23.11.2018 a VH ROT 30.11.2018</t>
  </si>
  <si>
    <t>0285</t>
  </si>
  <si>
    <t>0286</t>
  </si>
  <si>
    <t>Singletrack Glacensis  - realizace</t>
  </si>
  <si>
    <t>způsobilé výdaje</t>
  </si>
  <si>
    <t>nezpůsobilé výdaje</t>
  </si>
  <si>
    <t>Singletrack Glacensis/BROT - příprava</t>
  </si>
  <si>
    <t xml:space="preserve">Agenda GDPR - služba "Pověřenec" </t>
  </si>
  <si>
    <t xml:space="preserve">Ostatní příjmy z finančních operací </t>
  </si>
  <si>
    <t>Členské příspěvky ROT (47 425 obyv. po 30,- Kč)</t>
  </si>
  <si>
    <t>za r. 2018 splatný 02/2019</t>
  </si>
  <si>
    <t>od obcí ROT v MAS</t>
  </si>
  <si>
    <t>dle "ceníku"</t>
  </si>
  <si>
    <t>Ekonomická agenda svazku (mzda, HW a SW)</t>
  </si>
  <si>
    <t>účetní + smlouva o HW a SW</t>
  </si>
  <si>
    <t>0141</t>
  </si>
  <si>
    <t xml:space="preserve">Kancelář ROT </t>
  </si>
  <si>
    <t>0142</t>
  </si>
  <si>
    <t>mzdy, nájemné, provoz</t>
  </si>
  <si>
    <t>vybavení, stěhování</t>
  </si>
  <si>
    <t>splácení od 31.12.2019</t>
  </si>
  <si>
    <t>splácení od 31.3.2018</t>
  </si>
  <si>
    <t>čerpání od 30.11.2018</t>
  </si>
  <si>
    <t>Saldo příjmů a výdajů ROT celkem</t>
  </si>
  <si>
    <t>Prodej kalendářů roku 2019/2020 (1500 ks á 65)</t>
  </si>
  <si>
    <t>VaK, Jar. Čada</t>
  </si>
  <si>
    <t>pro 16 zapojených obcí</t>
  </si>
  <si>
    <t>dle let 2010 až 18+ inflace</t>
  </si>
  <si>
    <t>start 17.5.2019</t>
  </si>
  <si>
    <t>dne 6.9.2019</t>
  </si>
  <si>
    <t>4 x 566 250, konec 2018</t>
  </si>
  <si>
    <t>12 x 71 000, konec 2019</t>
  </si>
  <si>
    <t>Projekt "CSS ROT" - SMO ČR (6 m. x  3,0 lidi x 36600 superhr.)</t>
  </si>
  <si>
    <t>Ostatní příjmy z cyklostezek (billboardy 19, nájem 1, prodeje 0)</t>
  </si>
  <si>
    <t>monitor. zpr. - udržitelnost</t>
  </si>
  <si>
    <t>roční monitorovací zpráva</t>
  </si>
  <si>
    <t>70 + 25 + 65</t>
  </si>
  <si>
    <t>dle let 2010 až 2018</t>
  </si>
  <si>
    <t>1 (dělený) úvazek půl roku</t>
  </si>
  <si>
    <t>4 x 2 222 222, konec 2021</t>
  </si>
  <si>
    <t>4 x 157 900, konec 2021</t>
  </si>
  <si>
    <t>splátky úvěru na realizaci Singletrack Glacensis (20,0 mil.)</t>
  </si>
  <si>
    <t>splátky uvěru na přípravu Bike resortu Orlicko-Třebovsko (3,0)</t>
  </si>
  <si>
    <t>chodové věci</t>
  </si>
  <si>
    <t>pro 37 subjektů</t>
  </si>
  <si>
    <t>rozpočet 2019  VH 30.11.2018 výdaj v Kč</t>
  </si>
  <si>
    <t>účetnická organizace</t>
  </si>
  <si>
    <t>sml. s Řetůvkou + mzda</t>
  </si>
  <si>
    <t>Příspěvek  OHP; 4 Kč/obyv.(bez ČTř.) = 31913 obyv. ve 2018</t>
  </si>
  <si>
    <t>sml. se SMO končí 30.6.</t>
  </si>
  <si>
    <t>od 1.7.2016 do 30.6.2019</t>
  </si>
  <si>
    <t>0285+0286</t>
  </si>
  <si>
    <t>způsobilé i nezp. výdaje</t>
  </si>
  <si>
    <t>Zpracovali 5.11.2018</t>
  </si>
  <si>
    <t>Neumeister, 728 954 076, Glattová, 770 190 764  a Zemanová, 723 874 911</t>
  </si>
  <si>
    <t>užito na splátky ROP</t>
  </si>
  <si>
    <t>dle podaných ŽoP</t>
  </si>
  <si>
    <t>Agenda GDPR - služba "Pověřenec" (obce platí od polol. 2019)</t>
  </si>
  <si>
    <t xml:space="preserve">Příjmy 2019/2020/2021 celkem </t>
  </si>
  <si>
    <t>je a bude žádáno</t>
  </si>
  <si>
    <t xml:space="preserve">Výdaje 2019/2020/2021 celkem </t>
  </si>
  <si>
    <t>dle skutečnosti</t>
  </si>
  <si>
    <t>Den ROT - 18./19./20. ročník</t>
  </si>
  <si>
    <t>plán 2020   výdaj v Kč</t>
  </si>
  <si>
    <t>plán 2021   výdaj v Kč</t>
  </si>
  <si>
    <t>Cyklo Glacensis - 18./19./20. ročník</t>
  </si>
  <si>
    <t>dokonč. přípravy ve 2018</t>
  </si>
  <si>
    <t>dtto</t>
  </si>
  <si>
    <t>ZŠ a MŠ a Obce</t>
  </si>
  <si>
    <t>za partnera ROT</t>
  </si>
  <si>
    <t>od 1.2.2017 do 30.6.2019</t>
  </si>
  <si>
    <t>partneři a dotace</t>
  </si>
  <si>
    <r>
      <t xml:space="preserve">plán </t>
    </r>
    <r>
      <rPr>
        <b/>
        <sz val="14"/>
        <rFont val="Times New Roman"/>
        <family val="1"/>
      </rPr>
      <t>2020</t>
    </r>
    <r>
      <rPr>
        <b/>
        <sz val="12"/>
        <rFont val="Times New Roman"/>
        <family val="1"/>
      </rPr>
      <t xml:space="preserve">  příjem v Kč</t>
    </r>
  </si>
  <si>
    <r>
      <t xml:space="preserve">plán </t>
    </r>
    <r>
      <rPr>
        <b/>
        <sz val="14"/>
        <rFont val="Times New Roman"/>
        <family val="1"/>
      </rPr>
      <t>2021</t>
    </r>
    <r>
      <rPr>
        <b/>
        <sz val="12"/>
        <rFont val="Times New Roman"/>
        <family val="1"/>
      </rPr>
      <t xml:space="preserve">   příjem v Kč</t>
    </r>
  </si>
  <si>
    <r>
      <rPr>
        <b/>
        <sz val="14"/>
        <rFont val="Times New Roman"/>
        <family val="1"/>
      </rPr>
      <t xml:space="preserve">rozpočet 2019  </t>
    </r>
    <r>
      <rPr>
        <b/>
        <sz val="12"/>
        <rFont val="Times New Roman"/>
        <family val="1"/>
      </rPr>
      <t>VH 30.11.2018 příjem v Kč</t>
    </r>
  </si>
  <si>
    <t>stěh. jednoráz. ve 2019</t>
  </si>
  <si>
    <t>mzdy, odvody, služby</t>
  </si>
  <si>
    <t>Příspěvek na provoz cyklobusů v Orl. horách</t>
  </si>
  <si>
    <t>sml. s OHGS ukončena 2018</t>
  </si>
  <si>
    <t>3 úvazky, půl roku ve 2019</t>
  </si>
  <si>
    <t>splátky úvěru SG</t>
  </si>
  <si>
    <t>objem max. 20,0 mil.</t>
  </si>
  <si>
    <t>sml. s KB SY</t>
  </si>
  <si>
    <t xml:space="preserve">Střednědobý výhled rozpočtu svazku ROT na roky 2020 - 2021                                        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</si>
</sst>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\ &quot;Kč&quot;"/>
    <numFmt numFmtId="166" formatCode="#,##0_ ;\-#,##0\ "/>
    <numFmt numFmtId="167" formatCode="_-* #,##0.000\ &quot;Kč&quot;_-;\-* #,##0.000\ &quot;Kč&quot;_-;_-* &quot;-&quot;??\ &quot;Kč&quot;_-;_-@_-"/>
    <numFmt numFmtId="168" formatCode="_-* #,##0.0\ &quot;Kč&quot;_-;\-* #,##0.0\ &quot;Kč&quot;_-;_-* &quot;-&quot;??\ &quot;Kč&quot;_-;_-@_-"/>
    <numFmt numFmtId="169" formatCode="_-* #,##0\ &quot;Kč&quot;_-;\-* #,##0\ &quot;Kč&quot;_-;_-* &quot;-&quot;??\ &quot;Kč&quot;_-;_-@_-"/>
    <numFmt numFmtId="170" formatCode="_-* #,##0.0\ _K_č_-;\-* #,##0.0\ _K_č_-;_-* &quot;-&quot;??\ _K_č_-;_-@_-"/>
    <numFmt numFmtId="171" formatCode="_-* #,##0\ _K_č_-;\-* #,##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5]d\.\ mmmm\ yyyy"/>
    <numFmt numFmtId="176" formatCode="[$€-2]\ #\ ##,000_);[Red]\([$€-2]\ #\ ##,000\)"/>
  </numFmts>
  <fonts count="77">
    <font>
      <sz val="10"/>
      <name val="Arial"/>
      <family val="0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b/>
      <sz val="12"/>
      <color indexed="57"/>
      <name val="Times New Roman"/>
      <family val="1"/>
    </font>
    <font>
      <sz val="12"/>
      <color indexed="57"/>
      <name val="Times New Roman"/>
      <family val="1"/>
    </font>
    <font>
      <sz val="10"/>
      <color indexed="57"/>
      <name val="Times New Roman"/>
      <family val="1"/>
    </font>
    <font>
      <sz val="10"/>
      <color indexed="30"/>
      <name val="Times New Roman"/>
      <family val="1"/>
    </font>
    <font>
      <b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2"/>
      <color indexed="17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70C0"/>
      <name val="Times New Roman"/>
      <family val="1"/>
    </font>
    <font>
      <sz val="12"/>
      <color rgb="FF0070C0"/>
      <name val="Times New Roman"/>
      <family val="1"/>
    </font>
    <font>
      <b/>
      <sz val="12"/>
      <color theme="6" tint="-0.4999699890613556"/>
      <name val="Times New Roman"/>
      <family val="1"/>
    </font>
    <font>
      <sz val="12"/>
      <color theme="6" tint="-0.4999699890613556"/>
      <name val="Times New Roman"/>
      <family val="1"/>
    </font>
    <font>
      <sz val="10"/>
      <color theme="6" tint="-0.4999699890613556"/>
      <name val="Times New Roman"/>
      <family val="1"/>
    </font>
    <font>
      <sz val="10"/>
      <color rgb="FF0070C0"/>
      <name val="Times New Roman"/>
      <family val="1"/>
    </font>
    <font>
      <sz val="10"/>
      <color rgb="FFFF0000"/>
      <name val="Times New Roman"/>
      <family val="1"/>
    </font>
    <font>
      <b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2"/>
      <color rgb="FF00B050"/>
      <name val="Times New Roman"/>
      <family val="1"/>
    </font>
    <font>
      <b/>
      <sz val="10"/>
      <color rgb="FF0070C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00B05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600291252136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39" applyFont="1" applyAlignment="1">
      <alignment/>
    </xf>
    <xf numFmtId="10" fontId="2" fillId="0" borderId="0" xfId="48" applyNumberFormat="1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0" xfId="48" applyNumberFormat="1" applyFont="1" applyBorder="1" applyAlignment="1">
      <alignment/>
    </xf>
    <xf numFmtId="165" fontId="2" fillId="0" borderId="0" xfId="48" applyNumberFormat="1" applyFont="1" applyAlignment="1">
      <alignment/>
    </xf>
    <xf numFmtId="0" fontId="3" fillId="33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165" fontId="3" fillId="0" borderId="0" xfId="48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1" fontId="3" fillId="0" borderId="0" xfId="39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65" fontId="3" fillId="33" borderId="17" xfId="48" applyNumberFormat="1" applyFont="1" applyFill="1" applyBorder="1" applyAlignment="1">
      <alignment horizontal="center"/>
    </xf>
    <xf numFmtId="165" fontId="2" fillId="33" borderId="18" xfId="48" applyNumberFormat="1" applyFont="1" applyFill="1" applyBorder="1" applyAlignment="1">
      <alignment/>
    </xf>
    <xf numFmtId="165" fontId="2" fillId="33" borderId="19" xfId="48" applyNumberFormat="1" applyFont="1" applyFill="1" applyBorder="1" applyAlignment="1">
      <alignment/>
    </xf>
    <xf numFmtId="165" fontId="2" fillId="33" borderId="20" xfId="48" applyNumberFormat="1" applyFont="1" applyFill="1" applyBorder="1" applyAlignment="1">
      <alignment/>
    </xf>
    <xf numFmtId="165" fontId="2" fillId="0" borderId="20" xfId="48" applyNumberFormat="1" applyFont="1" applyBorder="1" applyAlignment="1">
      <alignment/>
    </xf>
    <xf numFmtId="165" fontId="3" fillId="0" borderId="21" xfId="48" applyNumberFormat="1" applyFont="1" applyBorder="1" applyAlignment="1">
      <alignment/>
    </xf>
    <xf numFmtId="10" fontId="3" fillId="33" borderId="22" xfId="48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44" fontId="7" fillId="0" borderId="0" xfId="39" applyFont="1" applyAlignment="1">
      <alignment/>
    </xf>
    <xf numFmtId="44" fontId="8" fillId="0" borderId="0" xfId="39" applyFont="1" applyAlignment="1">
      <alignment horizontal="right"/>
    </xf>
    <xf numFmtId="0" fontId="8" fillId="34" borderId="23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 wrapText="1"/>
    </xf>
    <xf numFmtId="0" fontId="7" fillId="33" borderId="24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41" fontId="9" fillId="0" borderId="25" xfId="39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8" fillId="35" borderId="23" xfId="0" applyFont="1" applyFill="1" applyBorder="1" applyAlignment="1">
      <alignment/>
    </xf>
    <xf numFmtId="0" fontId="10" fillId="0" borderId="0" xfId="0" applyFont="1" applyAlignment="1">
      <alignment/>
    </xf>
    <xf numFmtId="41" fontId="7" fillId="0" borderId="0" xfId="39" applyNumberFormat="1" applyFont="1" applyAlignment="1">
      <alignment/>
    </xf>
    <xf numFmtId="49" fontId="7" fillId="33" borderId="26" xfId="0" applyNumberFormat="1" applyFont="1" applyFill="1" applyBorder="1" applyAlignment="1">
      <alignment horizontal="center"/>
    </xf>
    <xf numFmtId="49" fontId="7" fillId="33" borderId="27" xfId="0" applyNumberFormat="1" applyFont="1" applyFill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41" fontId="7" fillId="0" borderId="25" xfId="39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165" fontId="2" fillId="0" borderId="0" xfId="48" applyNumberFormat="1" applyFont="1" applyBorder="1" applyAlignment="1">
      <alignment/>
    </xf>
    <xf numFmtId="0" fontId="3" fillId="33" borderId="14" xfId="0" applyFont="1" applyFill="1" applyBorder="1" applyAlignment="1">
      <alignment horizontal="center"/>
    </xf>
    <xf numFmtId="44" fontId="8" fillId="34" borderId="28" xfId="39" applyFont="1" applyFill="1" applyBorder="1" applyAlignment="1">
      <alignment horizontal="center" wrapText="1"/>
    </xf>
    <xf numFmtId="0" fontId="8" fillId="34" borderId="29" xfId="0" applyFont="1" applyFill="1" applyBorder="1" applyAlignment="1">
      <alignment horizontal="center" wrapText="1"/>
    </xf>
    <xf numFmtId="0" fontId="3" fillId="0" borderId="14" xfId="0" applyFont="1" applyBorder="1" applyAlignment="1">
      <alignment/>
    </xf>
    <xf numFmtId="0" fontId="2" fillId="0" borderId="27" xfId="0" applyFont="1" applyBorder="1" applyAlignment="1">
      <alignment/>
    </xf>
    <xf numFmtId="0" fontId="7" fillId="36" borderId="10" xfId="0" applyFont="1" applyFill="1" applyBorder="1" applyAlignment="1">
      <alignment/>
    </xf>
    <xf numFmtId="0" fontId="3" fillId="35" borderId="23" xfId="0" applyFont="1" applyFill="1" applyBorder="1" applyAlignment="1">
      <alignment/>
    </xf>
    <xf numFmtId="0" fontId="3" fillId="35" borderId="29" xfId="0" applyFont="1" applyFill="1" applyBorder="1" applyAlignment="1">
      <alignment/>
    </xf>
    <xf numFmtId="41" fontId="8" fillId="34" borderId="23" xfId="39" applyNumberFormat="1" applyFont="1" applyFill="1" applyBorder="1" applyAlignment="1">
      <alignment horizontal="center" wrapText="1"/>
    </xf>
    <xf numFmtId="14" fontId="2" fillId="0" borderId="0" xfId="39" applyNumberFormat="1" applyFont="1" applyAlignment="1">
      <alignment/>
    </xf>
    <xf numFmtId="10" fontId="2" fillId="0" borderId="21" xfId="48" applyNumberFormat="1" applyFont="1" applyBorder="1" applyAlignment="1">
      <alignment/>
    </xf>
    <xf numFmtId="41" fontId="7" fillId="0" borderId="30" xfId="39" applyNumberFormat="1" applyFont="1" applyFill="1" applyBorder="1" applyAlignment="1">
      <alignment vertical="center"/>
    </xf>
    <xf numFmtId="41" fontId="7" fillId="0" borderId="25" xfId="39" applyNumberFormat="1" applyFont="1" applyFill="1" applyBorder="1" applyAlignment="1">
      <alignment vertical="center"/>
    </xf>
    <xf numFmtId="41" fontId="7" fillId="36" borderId="31" xfId="39" applyNumberFormat="1" applyFont="1" applyFill="1" applyBorder="1" applyAlignment="1">
      <alignment/>
    </xf>
    <xf numFmtId="49" fontId="7" fillId="33" borderId="32" xfId="0" applyNumberFormat="1" applyFont="1" applyFill="1" applyBorder="1" applyAlignment="1">
      <alignment horizontal="center"/>
    </xf>
    <xf numFmtId="0" fontId="7" fillId="33" borderId="33" xfId="0" applyFont="1" applyFill="1" applyBorder="1" applyAlignment="1">
      <alignment/>
    </xf>
    <xf numFmtId="49" fontId="7" fillId="36" borderId="27" xfId="0" applyNumberFormat="1" applyFont="1" applyFill="1" applyBorder="1" applyAlignment="1">
      <alignment horizontal="center"/>
    </xf>
    <xf numFmtId="0" fontId="7" fillId="0" borderId="34" xfId="0" applyFont="1" applyBorder="1" applyAlignment="1">
      <alignment/>
    </xf>
    <xf numFmtId="0" fontId="3" fillId="0" borderId="35" xfId="0" applyFont="1" applyBorder="1" applyAlignment="1">
      <alignment/>
    </xf>
    <xf numFmtId="41" fontId="3" fillId="0" borderId="36" xfId="39" applyNumberFormat="1" applyFont="1" applyBorder="1" applyAlignment="1">
      <alignment/>
    </xf>
    <xf numFmtId="41" fontId="3" fillId="0" borderId="37" xfId="39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41" fontId="3" fillId="0" borderId="39" xfId="39" applyNumberFormat="1" applyFont="1" applyBorder="1" applyAlignment="1">
      <alignment/>
    </xf>
    <xf numFmtId="0" fontId="10" fillId="0" borderId="32" xfId="0" applyFont="1" applyBorder="1" applyAlignment="1">
      <alignment/>
    </xf>
    <xf numFmtId="41" fontId="7" fillId="0" borderId="40" xfId="39" applyNumberFormat="1" applyFont="1" applyFill="1" applyBorder="1" applyAlignment="1">
      <alignment/>
    </xf>
    <xf numFmtId="41" fontId="7" fillId="0" borderId="25" xfId="39" applyNumberFormat="1" applyFont="1" applyFill="1" applyBorder="1" applyAlignment="1">
      <alignment horizontal="left"/>
    </xf>
    <xf numFmtId="41" fontId="7" fillId="0" borderId="37" xfId="39" applyNumberFormat="1" applyFont="1" applyFill="1" applyBorder="1" applyAlignment="1">
      <alignment/>
    </xf>
    <xf numFmtId="14" fontId="7" fillId="0" borderId="25" xfId="39" applyNumberFormat="1" applyFont="1" applyFill="1" applyBorder="1" applyAlignment="1">
      <alignment horizontal="left" wrapText="1"/>
    </xf>
    <xf numFmtId="41" fontId="7" fillId="0" borderId="41" xfId="39" applyNumberFormat="1" applyFont="1" applyFill="1" applyBorder="1" applyAlignment="1">
      <alignment/>
    </xf>
    <xf numFmtId="0" fontId="7" fillId="0" borderId="42" xfId="0" applyFont="1" applyBorder="1" applyAlignment="1">
      <alignment/>
    </xf>
    <xf numFmtId="10" fontId="2" fillId="0" borderId="0" xfId="48" applyNumberFormat="1" applyFont="1" applyBorder="1" applyAlignment="1">
      <alignment/>
    </xf>
    <xf numFmtId="0" fontId="7" fillId="0" borderId="43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49" fontId="7" fillId="37" borderId="11" xfId="0" applyNumberFormat="1" applyFont="1" applyFill="1" applyBorder="1" applyAlignment="1">
      <alignment horizontal="center"/>
    </xf>
    <xf numFmtId="0" fontId="7" fillId="37" borderId="48" xfId="0" applyFont="1" applyFill="1" applyBorder="1" applyAlignment="1">
      <alignment/>
    </xf>
    <xf numFmtId="49" fontId="7" fillId="37" borderId="38" xfId="0" applyNumberFormat="1" applyFont="1" applyFill="1" applyBorder="1" applyAlignment="1">
      <alignment horizontal="center"/>
    </xf>
    <xf numFmtId="41" fontId="11" fillId="37" borderId="49" xfId="39" applyNumberFormat="1" applyFont="1" applyFill="1" applyBorder="1" applyAlignment="1">
      <alignment/>
    </xf>
    <xf numFmtId="0" fontId="7" fillId="0" borderId="48" xfId="0" applyFont="1" applyBorder="1" applyAlignment="1">
      <alignment/>
    </xf>
    <xf numFmtId="44" fontId="8" fillId="34" borderId="50" xfId="39" applyFont="1" applyFill="1" applyBorder="1" applyAlignment="1">
      <alignment horizontal="center" wrapText="1"/>
    </xf>
    <xf numFmtId="41" fontId="3" fillId="0" borderId="51" xfId="39" applyNumberFormat="1" applyFont="1" applyBorder="1" applyAlignment="1">
      <alignment/>
    </xf>
    <xf numFmtId="0" fontId="2" fillId="0" borderId="52" xfId="0" applyFont="1" applyBorder="1" applyAlignment="1">
      <alignment/>
    </xf>
    <xf numFmtId="0" fontId="13" fillId="0" borderId="0" xfId="0" applyFont="1" applyBorder="1" applyAlignment="1">
      <alignment/>
    </xf>
    <xf numFmtId="0" fontId="2" fillId="33" borderId="14" xfId="0" applyFont="1" applyFill="1" applyBorder="1" applyAlignment="1">
      <alignment/>
    </xf>
    <xf numFmtId="0" fontId="7" fillId="0" borderId="33" xfId="0" applyFont="1" applyBorder="1" applyAlignment="1">
      <alignment/>
    </xf>
    <xf numFmtId="49" fontId="7" fillId="0" borderId="38" xfId="0" applyNumberFormat="1" applyFont="1" applyBorder="1" applyAlignment="1">
      <alignment horizontal="center"/>
    </xf>
    <xf numFmtId="0" fontId="7" fillId="0" borderId="48" xfId="0" applyFont="1" applyBorder="1" applyAlignment="1">
      <alignment/>
    </xf>
    <xf numFmtId="41" fontId="9" fillId="0" borderId="49" xfId="39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41" fontId="7" fillId="0" borderId="24" xfId="39" applyNumberFormat="1" applyFont="1" applyFill="1" applyBorder="1" applyAlignment="1">
      <alignment/>
    </xf>
    <xf numFmtId="44" fontId="8" fillId="38" borderId="23" xfId="39" applyFont="1" applyFill="1" applyBorder="1" applyAlignment="1">
      <alignment horizontal="center" wrapText="1"/>
    </xf>
    <xf numFmtId="41" fontId="62" fillId="36" borderId="53" xfId="39" applyNumberFormat="1" applyFont="1" applyFill="1" applyBorder="1" applyAlignment="1">
      <alignment/>
    </xf>
    <xf numFmtId="41" fontId="62" fillId="37" borderId="54" xfId="39" applyNumberFormat="1" applyFont="1" applyFill="1" applyBorder="1" applyAlignment="1">
      <alignment/>
    </xf>
    <xf numFmtId="41" fontId="62" fillId="35" borderId="23" xfId="0" applyNumberFormat="1" applyFont="1" applyFill="1" applyBorder="1" applyAlignment="1">
      <alignment/>
    </xf>
    <xf numFmtId="41" fontId="62" fillId="0" borderId="42" xfId="39" applyNumberFormat="1" applyFont="1" applyFill="1" applyBorder="1" applyAlignment="1">
      <alignment/>
    </xf>
    <xf numFmtId="41" fontId="63" fillId="36" borderId="10" xfId="39" applyNumberFormat="1" applyFont="1" applyFill="1" applyBorder="1" applyAlignment="1">
      <alignment/>
    </xf>
    <xf numFmtId="41" fontId="63" fillId="37" borderId="48" xfId="39" applyNumberFormat="1" applyFont="1" applyFill="1" applyBorder="1" applyAlignment="1">
      <alignment/>
    </xf>
    <xf numFmtId="41" fontId="64" fillId="36" borderId="53" xfId="39" applyNumberFormat="1" applyFont="1" applyFill="1" applyBorder="1" applyAlignment="1">
      <alignment/>
    </xf>
    <xf numFmtId="41" fontId="64" fillId="0" borderId="42" xfId="39" applyNumberFormat="1" applyFont="1" applyFill="1" applyBorder="1" applyAlignment="1">
      <alignment/>
    </xf>
    <xf numFmtId="41" fontId="65" fillId="36" borderId="10" xfId="39" applyNumberFormat="1" applyFont="1" applyFill="1" applyBorder="1" applyAlignment="1">
      <alignment/>
    </xf>
    <xf numFmtId="41" fontId="65" fillId="37" borderId="48" xfId="39" applyNumberFormat="1" applyFont="1" applyFill="1" applyBorder="1" applyAlignment="1">
      <alignment/>
    </xf>
    <xf numFmtId="41" fontId="65" fillId="0" borderId="42" xfId="39" applyNumberFormat="1" applyFont="1" applyFill="1" applyBorder="1" applyAlignment="1">
      <alignment/>
    </xf>
    <xf numFmtId="41" fontId="65" fillId="37" borderId="42" xfId="39" applyNumberFormat="1" applyFont="1" applyFill="1" applyBorder="1" applyAlignment="1">
      <alignment/>
    </xf>
    <xf numFmtId="165" fontId="66" fillId="0" borderId="55" xfId="39" applyNumberFormat="1" applyFont="1" applyBorder="1" applyAlignment="1">
      <alignment/>
    </xf>
    <xf numFmtId="41" fontId="63" fillId="0" borderId="42" xfId="39" applyNumberFormat="1" applyFont="1" applyFill="1" applyBorder="1" applyAlignment="1">
      <alignment/>
    </xf>
    <xf numFmtId="41" fontId="63" fillId="37" borderId="42" xfId="39" applyNumberFormat="1" applyFont="1" applyFill="1" applyBorder="1" applyAlignment="1">
      <alignment/>
    </xf>
    <xf numFmtId="165" fontId="67" fillId="0" borderId="55" xfId="39" applyNumberFormat="1" applyFont="1" applyBorder="1" applyAlignment="1">
      <alignment/>
    </xf>
    <xf numFmtId="41" fontId="64" fillId="37" borderId="54" xfId="39" applyNumberFormat="1" applyFont="1" applyFill="1" applyBorder="1" applyAlignment="1">
      <alignment/>
    </xf>
    <xf numFmtId="41" fontId="64" fillId="35" borderId="23" xfId="0" applyNumberFormat="1" applyFont="1" applyFill="1" applyBorder="1" applyAlignment="1">
      <alignment/>
    </xf>
    <xf numFmtId="165" fontId="68" fillId="0" borderId="55" xfId="39" applyNumberFormat="1" applyFont="1" applyBorder="1" applyAlignment="1">
      <alignment/>
    </xf>
    <xf numFmtId="41" fontId="69" fillId="0" borderId="24" xfId="39" applyNumberFormat="1" applyFont="1" applyBorder="1" applyAlignment="1">
      <alignment/>
    </xf>
    <xf numFmtId="41" fontId="69" fillId="33" borderId="24" xfId="39" applyNumberFormat="1" applyFont="1" applyFill="1" applyBorder="1" applyAlignment="1">
      <alignment/>
    </xf>
    <xf numFmtId="41" fontId="69" fillId="37" borderId="10" xfId="39" applyNumberFormat="1" applyFont="1" applyFill="1" applyBorder="1" applyAlignment="1">
      <alignment/>
    </xf>
    <xf numFmtId="41" fontId="69" fillId="37" borderId="10" xfId="39" applyNumberFormat="1" applyFont="1" applyFill="1" applyBorder="1" applyAlignment="1">
      <alignment horizontal="center"/>
    </xf>
    <xf numFmtId="41" fontId="69" fillId="37" borderId="48" xfId="39" applyNumberFormat="1" applyFont="1" applyFill="1" applyBorder="1" applyAlignment="1">
      <alignment horizontal="center"/>
    </xf>
    <xf numFmtId="41" fontId="69" fillId="37" borderId="48" xfId="39" applyNumberFormat="1" applyFont="1" applyFill="1" applyBorder="1" applyAlignment="1">
      <alignment/>
    </xf>
    <xf numFmtId="41" fontId="69" fillId="33" borderId="10" xfId="39" applyNumberFormat="1" applyFont="1" applyFill="1" applyBorder="1" applyAlignment="1">
      <alignment/>
    </xf>
    <xf numFmtId="0" fontId="70" fillId="0" borderId="0" xfId="0" applyFont="1" applyBorder="1" applyAlignment="1">
      <alignment/>
    </xf>
    <xf numFmtId="41" fontId="69" fillId="0" borderId="10" xfId="39" applyNumberFormat="1" applyFont="1" applyFill="1" applyBorder="1" applyAlignment="1">
      <alignment/>
    </xf>
    <xf numFmtId="41" fontId="71" fillId="0" borderId="10" xfId="39" applyNumberFormat="1" applyFont="1" applyFill="1" applyBorder="1" applyAlignment="1">
      <alignment/>
    </xf>
    <xf numFmtId="41" fontId="71" fillId="37" borderId="10" xfId="39" applyNumberFormat="1" applyFont="1" applyFill="1" applyBorder="1" applyAlignment="1">
      <alignment/>
    </xf>
    <xf numFmtId="165" fontId="72" fillId="0" borderId="56" xfId="39" applyNumberFormat="1" applyFont="1" applyBorder="1" applyAlignment="1">
      <alignment horizontal="center"/>
    </xf>
    <xf numFmtId="165" fontId="73" fillId="0" borderId="26" xfId="39" applyNumberFormat="1" applyFont="1" applyBorder="1" applyAlignment="1">
      <alignment horizontal="center"/>
    </xf>
    <xf numFmtId="0" fontId="7" fillId="0" borderId="45" xfId="0" applyFont="1" applyBorder="1" applyAlignment="1">
      <alignment/>
    </xf>
    <xf numFmtId="41" fontId="7" fillId="0" borderId="45" xfId="39" applyNumberFormat="1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8" fillId="35" borderId="14" xfId="0" applyFont="1" applyFill="1" applyBorder="1" applyAlignment="1">
      <alignment/>
    </xf>
    <xf numFmtId="0" fontId="8" fillId="35" borderId="55" xfId="0" applyFont="1" applyFill="1" applyBorder="1" applyAlignment="1">
      <alignment/>
    </xf>
    <xf numFmtId="41" fontId="64" fillId="35" borderId="55" xfId="39" applyNumberFormat="1" applyFont="1" applyFill="1" applyBorder="1" applyAlignment="1">
      <alignment/>
    </xf>
    <xf numFmtId="41" fontId="62" fillId="35" borderId="55" xfId="39" applyNumberFormat="1" applyFont="1" applyFill="1" applyBorder="1" applyAlignment="1">
      <alignment/>
    </xf>
    <xf numFmtId="14" fontId="7" fillId="0" borderId="40" xfId="39" applyNumberFormat="1" applyFont="1" applyFill="1" applyBorder="1" applyAlignment="1">
      <alignment horizontal="left" wrapText="1"/>
    </xf>
    <xf numFmtId="41" fontId="69" fillId="0" borderId="33" xfId="39" applyNumberFormat="1" applyFont="1" applyBorder="1" applyAlignment="1">
      <alignment/>
    </xf>
    <xf numFmtId="0" fontId="7" fillId="33" borderId="25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14" fontId="7" fillId="0" borderId="46" xfId="39" applyNumberFormat="1" applyFont="1" applyFill="1" applyBorder="1" applyAlignment="1">
      <alignment horizontal="left" wrapText="1"/>
    </xf>
    <xf numFmtId="14" fontId="7" fillId="0" borderId="30" xfId="39" applyNumberFormat="1" applyFont="1" applyFill="1" applyBorder="1" applyAlignment="1">
      <alignment horizontal="left" wrapText="1"/>
    </xf>
    <xf numFmtId="0" fontId="2" fillId="0" borderId="26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 horizontal="left"/>
    </xf>
    <xf numFmtId="41" fontId="65" fillId="37" borderId="57" xfId="39" applyNumberFormat="1" applyFont="1" applyFill="1" applyBorder="1" applyAlignment="1">
      <alignment/>
    </xf>
    <xf numFmtId="41" fontId="63" fillId="37" borderId="57" xfId="39" applyNumberFormat="1" applyFont="1" applyFill="1" applyBorder="1" applyAlignment="1">
      <alignment/>
    </xf>
    <xf numFmtId="41" fontId="71" fillId="37" borderId="24" xfId="39" applyNumberFormat="1" applyFont="1" applyFill="1" applyBorder="1" applyAlignment="1">
      <alignment/>
    </xf>
    <xf numFmtId="0" fontId="2" fillId="0" borderId="29" xfId="0" applyFont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3" xfId="0" applyFont="1" applyBorder="1" applyAlignment="1">
      <alignment horizontal="center"/>
    </xf>
    <xf numFmtId="41" fontId="65" fillId="0" borderId="23" xfId="39" applyNumberFormat="1" applyFont="1" applyFill="1" applyBorder="1" applyAlignment="1">
      <alignment/>
    </xf>
    <xf numFmtId="41" fontId="63" fillId="0" borderId="23" xfId="39" applyNumberFormat="1" applyFont="1" applyFill="1" applyBorder="1" applyAlignment="1">
      <alignment/>
    </xf>
    <xf numFmtId="41" fontId="74" fillId="0" borderId="23" xfId="39" applyNumberFormat="1" applyFont="1" applyFill="1" applyBorder="1" applyAlignment="1">
      <alignment/>
    </xf>
    <xf numFmtId="14" fontId="7" fillId="0" borderId="28" xfId="39" applyNumberFormat="1" applyFont="1" applyFill="1" applyBorder="1" applyAlignment="1">
      <alignment horizontal="left" wrapText="1"/>
    </xf>
    <xf numFmtId="41" fontId="11" fillId="36" borderId="25" xfId="39" applyNumberFormat="1" applyFont="1" applyFill="1" applyBorder="1" applyAlignment="1">
      <alignment vertical="top"/>
    </xf>
    <xf numFmtId="41" fontId="69" fillId="36" borderId="10" xfId="39" applyNumberFormat="1" applyFont="1" applyFill="1" applyBorder="1" applyAlignment="1">
      <alignment/>
    </xf>
    <xf numFmtId="41" fontId="69" fillId="35" borderId="23" xfId="0" applyNumberFormat="1" applyFont="1" applyFill="1" applyBorder="1" applyAlignment="1">
      <alignment/>
    </xf>
    <xf numFmtId="41" fontId="69" fillId="35" borderId="55" xfId="39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165" fontId="75" fillId="0" borderId="10" xfId="39" applyNumberFormat="1" applyFont="1" applyBorder="1" applyAlignment="1">
      <alignment/>
    </xf>
    <xf numFmtId="41" fontId="75" fillId="0" borderId="10" xfId="39" applyNumberFormat="1" applyFont="1" applyFill="1" applyBorder="1" applyAlignment="1">
      <alignment/>
    </xf>
    <xf numFmtId="49" fontId="14" fillId="0" borderId="10" xfId="39" applyNumberFormat="1" applyFont="1" applyBorder="1" applyAlignment="1">
      <alignment horizontal="right"/>
    </xf>
    <xf numFmtId="0" fontId="14" fillId="0" borderId="10" xfId="0" applyFont="1" applyBorder="1" applyAlignment="1">
      <alignment/>
    </xf>
    <xf numFmtId="6" fontId="14" fillId="0" borderId="10" xfId="0" applyNumberFormat="1" applyFont="1" applyBorder="1" applyAlignment="1">
      <alignment/>
    </xf>
    <xf numFmtId="14" fontId="14" fillId="0" borderId="10" xfId="39" applyNumberFormat="1" applyFont="1" applyBorder="1" applyAlignment="1">
      <alignment/>
    </xf>
    <xf numFmtId="41" fontId="7" fillId="0" borderId="43" xfId="39" applyNumberFormat="1" applyFont="1" applyFill="1" applyBorder="1" applyAlignment="1">
      <alignment/>
    </xf>
    <xf numFmtId="41" fontId="65" fillId="0" borderId="58" xfId="39" applyNumberFormat="1" applyFont="1" applyFill="1" applyBorder="1" applyAlignment="1">
      <alignment/>
    </xf>
    <xf numFmtId="41" fontId="63" fillId="0" borderId="58" xfId="39" applyNumberFormat="1" applyFont="1" applyFill="1" applyBorder="1" applyAlignment="1">
      <alignment/>
    </xf>
    <xf numFmtId="41" fontId="71" fillId="0" borderId="43" xfId="39" applyNumberFormat="1" applyFont="1" applyFill="1" applyBorder="1" applyAlignment="1">
      <alignment/>
    </xf>
    <xf numFmtId="41" fontId="71" fillId="0" borderId="24" xfId="39" applyNumberFormat="1" applyFont="1" applyBorder="1" applyAlignment="1">
      <alignment/>
    </xf>
    <xf numFmtId="41" fontId="65" fillId="33" borderId="59" xfId="39" applyNumberFormat="1" applyFont="1" applyFill="1" applyBorder="1" applyAlignment="1">
      <alignment/>
    </xf>
    <xf numFmtId="41" fontId="63" fillId="33" borderId="59" xfId="39" applyNumberFormat="1" applyFont="1" applyFill="1" applyBorder="1" applyAlignment="1">
      <alignment/>
    </xf>
    <xf numFmtId="41" fontId="65" fillId="0" borderId="42" xfId="39" applyNumberFormat="1" applyFont="1" applyBorder="1" applyAlignment="1">
      <alignment/>
    </xf>
    <xf numFmtId="41" fontId="63" fillId="0" borderId="42" xfId="39" applyNumberFormat="1" applyFont="1" applyBorder="1" applyAlignment="1">
      <alignment/>
    </xf>
    <xf numFmtId="41" fontId="65" fillId="33" borderId="57" xfId="39" applyNumberFormat="1" applyFont="1" applyFill="1" applyBorder="1" applyAlignment="1">
      <alignment/>
    </xf>
    <xf numFmtId="41" fontId="63" fillId="33" borderId="57" xfId="39" applyNumberFormat="1" applyFont="1" applyFill="1" applyBorder="1" applyAlignment="1">
      <alignment/>
    </xf>
    <xf numFmtId="41" fontId="65" fillId="33" borderId="10" xfId="39" applyNumberFormat="1" applyFont="1" applyFill="1" applyBorder="1" applyAlignment="1">
      <alignment/>
    </xf>
    <xf numFmtId="41" fontId="63" fillId="33" borderId="10" xfId="39" applyNumberFormat="1" applyFont="1" applyFill="1" applyBorder="1" applyAlignment="1">
      <alignment/>
    </xf>
    <xf numFmtId="41" fontId="65" fillId="0" borderId="57" xfId="39" applyNumberFormat="1" applyFont="1" applyFill="1" applyBorder="1" applyAlignment="1">
      <alignment/>
    </xf>
    <xf numFmtId="41" fontId="63" fillId="0" borderId="57" xfId="39" applyNumberFormat="1" applyFont="1" applyFill="1" applyBorder="1" applyAlignment="1">
      <alignment/>
    </xf>
    <xf numFmtId="41" fontId="65" fillId="37" borderId="58" xfId="39" applyNumberFormat="1" applyFont="1" applyFill="1" applyBorder="1" applyAlignment="1">
      <alignment/>
    </xf>
    <xf numFmtId="41" fontId="63" fillId="37" borderId="58" xfId="39" applyNumberFormat="1" applyFont="1" applyFill="1" applyBorder="1" applyAlignment="1">
      <alignment/>
    </xf>
    <xf numFmtId="41" fontId="71" fillId="37" borderId="10" xfId="39" applyNumberFormat="1" applyFont="1" applyFill="1" applyBorder="1" applyAlignment="1">
      <alignment horizontal="center"/>
    </xf>
    <xf numFmtId="41" fontId="65" fillId="37" borderId="10" xfId="39" applyNumberFormat="1" applyFont="1" applyFill="1" applyBorder="1" applyAlignment="1">
      <alignment horizontal="center"/>
    </xf>
    <xf numFmtId="41" fontId="63" fillId="37" borderId="10" xfId="39" applyNumberFormat="1" applyFont="1" applyFill="1" applyBorder="1" applyAlignment="1">
      <alignment horizontal="center"/>
    </xf>
    <xf numFmtId="41" fontId="71" fillId="37" borderId="48" xfId="39" applyNumberFormat="1" applyFont="1" applyFill="1" applyBorder="1" applyAlignment="1">
      <alignment horizontal="center"/>
    </xf>
    <xf numFmtId="41" fontId="65" fillId="37" borderId="54" xfId="39" applyNumberFormat="1" applyFont="1" applyFill="1" applyBorder="1" applyAlignment="1">
      <alignment horizontal="center"/>
    </xf>
    <xf numFmtId="41" fontId="63" fillId="37" borderId="54" xfId="39" applyNumberFormat="1" applyFont="1" applyFill="1" applyBorder="1" applyAlignment="1">
      <alignment horizontal="center"/>
    </xf>
    <xf numFmtId="41" fontId="71" fillId="37" borderId="48" xfId="39" applyNumberFormat="1" applyFont="1" applyFill="1" applyBorder="1" applyAlignment="1">
      <alignment/>
    </xf>
    <xf numFmtId="41" fontId="71" fillId="0" borderId="33" xfId="39" applyNumberFormat="1" applyFont="1" applyBorder="1" applyAlignment="1">
      <alignment/>
    </xf>
    <xf numFmtId="41" fontId="65" fillId="0" borderId="59" xfId="39" applyNumberFormat="1" applyFont="1" applyBorder="1" applyAlignment="1">
      <alignment/>
    </xf>
    <xf numFmtId="41" fontId="63" fillId="0" borderId="59" xfId="39" applyNumberFormat="1" applyFont="1" applyBorder="1" applyAlignment="1">
      <alignment/>
    </xf>
    <xf numFmtId="41" fontId="71" fillId="33" borderId="24" xfId="39" applyNumberFormat="1" applyFont="1" applyFill="1" applyBorder="1" applyAlignment="1">
      <alignment/>
    </xf>
    <xf numFmtId="41" fontId="71" fillId="33" borderId="10" xfId="39" applyNumberFormat="1" applyFont="1" applyFill="1" applyBorder="1" applyAlignment="1">
      <alignment/>
    </xf>
    <xf numFmtId="41" fontId="65" fillId="33" borderId="42" xfId="39" applyNumberFormat="1" applyFont="1" applyFill="1" applyBorder="1" applyAlignment="1">
      <alignment/>
    </xf>
    <xf numFmtId="41" fontId="63" fillId="33" borderId="42" xfId="39" applyNumberFormat="1" applyFont="1" applyFill="1" applyBorder="1" applyAlignment="1">
      <alignment/>
    </xf>
    <xf numFmtId="165" fontId="70" fillId="0" borderId="26" xfId="39" applyNumberFormat="1" applyFont="1" applyBorder="1" applyAlignment="1">
      <alignment horizontal="center"/>
    </xf>
    <xf numFmtId="165" fontId="76" fillId="0" borderId="55" xfId="39" applyNumberFormat="1" applyFont="1" applyBorder="1" applyAlignment="1">
      <alignment/>
    </xf>
    <xf numFmtId="41" fontId="71" fillId="0" borderId="23" xfId="39" applyNumberFormat="1" applyFont="1" applyFill="1" applyBorder="1" applyAlignment="1">
      <alignment/>
    </xf>
    <xf numFmtId="41" fontId="69" fillId="0" borderId="45" xfId="39" applyNumberFormat="1" applyFont="1" applyFill="1" applyBorder="1" applyAlignment="1">
      <alignment/>
    </xf>
    <xf numFmtId="41" fontId="62" fillId="0" borderId="52" xfId="39" applyNumberFormat="1" applyFont="1" applyFill="1" applyBorder="1" applyAlignment="1">
      <alignment/>
    </xf>
    <xf numFmtId="41" fontId="71" fillId="6" borderId="10" xfId="39" applyNumberFormat="1" applyFont="1" applyFill="1" applyBorder="1" applyAlignment="1">
      <alignment/>
    </xf>
    <xf numFmtId="41" fontId="65" fillId="6" borderId="42" xfId="39" applyNumberFormat="1" applyFont="1" applyFill="1" applyBorder="1" applyAlignment="1">
      <alignment/>
    </xf>
    <xf numFmtId="41" fontId="63" fillId="6" borderId="42" xfId="39" applyNumberFormat="1" applyFont="1" applyFill="1" applyBorder="1" applyAlignment="1">
      <alignment/>
    </xf>
    <xf numFmtId="0" fontId="4" fillId="0" borderId="42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64" fillId="0" borderId="56" xfId="39" applyNumberFormat="1" applyFont="1" applyBorder="1" applyAlignment="1">
      <alignment horizontal="center"/>
    </xf>
    <xf numFmtId="41" fontId="65" fillId="37" borderId="23" xfId="39" applyNumberFormat="1" applyFont="1" applyFill="1" applyBorder="1" applyAlignment="1">
      <alignment/>
    </xf>
    <xf numFmtId="44" fontId="2" fillId="0" borderId="10" xfId="39" applyFont="1" applyBorder="1" applyAlignment="1">
      <alignment/>
    </xf>
    <xf numFmtId="165" fontId="14" fillId="0" borderId="24" xfId="39" applyNumberFormat="1" applyFont="1" applyBorder="1" applyAlignment="1">
      <alignment/>
    </xf>
    <xf numFmtId="44" fontId="2" fillId="0" borderId="48" xfId="39" applyFont="1" applyBorder="1" applyAlignment="1">
      <alignment/>
    </xf>
    <xf numFmtId="44" fontId="2" fillId="0" borderId="33" xfId="39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92"/>
  <sheetViews>
    <sheetView tabSelected="1" zoomScalePageLayoutView="75" workbookViewId="0" topLeftCell="B1">
      <selection activeCell="L28" sqref="L28"/>
    </sheetView>
  </sheetViews>
  <sheetFormatPr defaultColWidth="9.28125" defaultRowHeight="12.75"/>
  <cols>
    <col min="1" max="1" width="7.28125" style="2" hidden="1" customWidth="1"/>
    <col min="2" max="2" width="15.00390625" style="2" customWidth="1"/>
    <col min="3" max="3" width="58.28125" style="2" customWidth="1"/>
    <col min="4" max="4" width="26.7109375" style="2" customWidth="1"/>
    <col min="5" max="5" width="17.57421875" style="3" customWidth="1"/>
    <col min="6" max="6" width="16.421875" style="3" bestFit="1" customWidth="1"/>
    <col min="7" max="7" width="15.7109375" style="3" customWidth="1"/>
    <col min="8" max="8" width="16.7109375" style="3" customWidth="1"/>
    <col min="9" max="9" width="26.140625" style="3" customWidth="1"/>
    <col min="10" max="10" width="2.00390625" style="4" hidden="1" customWidth="1"/>
    <col min="11" max="16384" width="9.28125" style="5" customWidth="1"/>
  </cols>
  <sheetData>
    <row r="2" spans="2:9" ht="20.25">
      <c r="B2" s="217" t="s">
        <v>211</v>
      </c>
      <c r="C2" s="218"/>
      <c r="D2" s="218"/>
      <c r="E2" s="218"/>
      <c r="F2" s="218"/>
      <c r="G2" s="218"/>
      <c r="H2" s="218"/>
      <c r="I2" s="219"/>
    </row>
    <row r="3" ht="6" customHeight="1"/>
    <row r="4" spans="1:9" ht="16.5" thickBot="1">
      <c r="A4" s="1"/>
      <c r="B4" s="220" t="s">
        <v>0</v>
      </c>
      <c r="C4" s="220"/>
      <c r="D4" s="32"/>
      <c r="E4" s="34"/>
      <c r="F4" s="34"/>
      <c r="G4" s="34"/>
      <c r="H4" s="33"/>
      <c r="I4" s="34" t="s">
        <v>12</v>
      </c>
    </row>
    <row r="5" spans="1:33" s="12" customFormat="1" ht="54" customHeight="1" thickBot="1">
      <c r="A5" s="17" t="s">
        <v>1</v>
      </c>
      <c r="B5" s="54" t="s">
        <v>174</v>
      </c>
      <c r="C5" s="35" t="s">
        <v>2</v>
      </c>
      <c r="D5" s="36" t="s">
        <v>43</v>
      </c>
      <c r="E5" s="107" t="s">
        <v>202</v>
      </c>
      <c r="F5" s="96" t="s">
        <v>200</v>
      </c>
      <c r="G5" s="96" t="s">
        <v>201</v>
      </c>
      <c r="H5" s="107"/>
      <c r="I5" s="53" t="s">
        <v>39</v>
      </c>
      <c r="J5" s="30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s="6" customFormat="1" ht="15.75">
      <c r="A6" s="18">
        <v>0</v>
      </c>
      <c r="B6" s="66" t="s">
        <v>16</v>
      </c>
      <c r="C6" s="67" t="s">
        <v>137</v>
      </c>
      <c r="D6" s="67" t="s">
        <v>45</v>
      </c>
      <c r="E6" s="182">
        <v>1422750</v>
      </c>
      <c r="F6" s="183">
        <v>1421000</v>
      </c>
      <c r="G6" s="184">
        <v>1420000</v>
      </c>
      <c r="H6" s="127"/>
      <c r="I6" s="80" t="s">
        <v>74</v>
      </c>
      <c r="J6" s="2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s="6" customFormat="1" ht="15.75">
      <c r="A7" s="18"/>
      <c r="B7" s="45" t="s">
        <v>100</v>
      </c>
      <c r="C7" s="40" t="s">
        <v>97</v>
      </c>
      <c r="D7" s="40" t="s">
        <v>48</v>
      </c>
      <c r="E7" s="182">
        <v>58136</v>
      </c>
      <c r="F7" s="185">
        <v>0</v>
      </c>
      <c r="G7" s="186">
        <v>0</v>
      </c>
      <c r="H7" s="127"/>
      <c r="I7" s="49" t="s">
        <v>139</v>
      </c>
      <c r="J7" s="2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s="6" customFormat="1" ht="15.75">
      <c r="A8" s="18">
        <v>0</v>
      </c>
      <c r="B8" s="45" t="s">
        <v>66</v>
      </c>
      <c r="C8" s="37" t="s">
        <v>67</v>
      </c>
      <c r="D8" s="40" t="s">
        <v>48</v>
      </c>
      <c r="E8" s="182">
        <v>0</v>
      </c>
      <c r="F8" s="187">
        <v>0</v>
      </c>
      <c r="G8" s="188">
        <v>0</v>
      </c>
      <c r="H8" s="127"/>
      <c r="I8" s="78"/>
      <c r="J8" s="2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10" ht="15.75">
      <c r="A9" s="19">
        <v>0</v>
      </c>
      <c r="B9" s="46" t="s">
        <v>27</v>
      </c>
      <c r="C9" s="38" t="s">
        <v>152</v>
      </c>
      <c r="D9" s="38" t="s">
        <v>8</v>
      </c>
      <c r="E9" s="182">
        <v>97500</v>
      </c>
      <c r="F9" s="187">
        <v>90000</v>
      </c>
      <c r="G9" s="188">
        <v>90000</v>
      </c>
      <c r="H9" s="127"/>
      <c r="I9" s="49"/>
      <c r="J9" s="28"/>
    </row>
    <row r="10" spans="1:10" ht="15.75">
      <c r="A10" s="20">
        <v>2140</v>
      </c>
      <c r="B10" s="47" t="s">
        <v>28</v>
      </c>
      <c r="C10" s="40" t="s">
        <v>6</v>
      </c>
      <c r="D10" s="83" t="s">
        <v>48</v>
      </c>
      <c r="E10" s="182">
        <v>0</v>
      </c>
      <c r="F10" s="189">
        <v>0</v>
      </c>
      <c r="G10" s="190">
        <v>0</v>
      </c>
      <c r="H10" s="127"/>
      <c r="I10" s="82" t="s">
        <v>79</v>
      </c>
      <c r="J10" s="28"/>
    </row>
    <row r="11" spans="1:10" ht="15.75">
      <c r="A11" s="20"/>
      <c r="B11" s="48" t="s">
        <v>21</v>
      </c>
      <c r="C11" s="40" t="s">
        <v>123</v>
      </c>
      <c r="D11" s="40" t="s">
        <v>187</v>
      </c>
      <c r="E11" s="182">
        <v>0</v>
      </c>
      <c r="F11" s="187">
        <v>0</v>
      </c>
      <c r="G11" s="188">
        <v>0</v>
      </c>
      <c r="H11" s="127"/>
      <c r="I11" s="49" t="s">
        <v>77</v>
      </c>
      <c r="J11" s="28"/>
    </row>
    <row r="12" spans="1:10" ht="15.75">
      <c r="A12" s="20"/>
      <c r="B12" s="47" t="s">
        <v>21</v>
      </c>
      <c r="C12" s="41" t="s">
        <v>111</v>
      </c>
      <c r="D12" s="40" t="s">
        <v>48</v>
      </c>
      <c r="E12" s="182">
        <v>0</v>
      </c>
      <c r="F12" s="187">
        <v>0</v>
      </c>
      <c r="G12" s="188">
        <v>0</v>
      </c>
      <c r="H12" s="127"/>
      <c r="I12" s="49" t="s">
        <v>78</v>
      </c>
      <c r="J12" s="28"/>
    </row>
    <row r="13" spans="1:10" ht="15.75">
      <c r="A13" s="20"/>
      <c r="B13" s="48" t="s">
        <v>112</v>
      </c>
      <c r="C13" s="105" t="s">
        <v>105</v>
      </c>
      <c r="D13" s="105" t="s">
        <v>184</v>
      </c>
      <c r="E13" s="182">
        <v>1178892</v>
      </c>
      <c r="F13" s="191">
        <v>0</v>
      </c>
      <c r="G13" s="192">
        <v>0</v>
      </c>
      <c r="H13" s="127"/>
      <c r="I13" s="79" t="s">
        <v>198</v>
      </c>
      <c r="J13" s="28"/>
    </row>
    <row r="14" spans="1:10" ht="15.75">
      <c r="A14" s="20"/>
      <c r="B14" s="48" t="s">
        <v>179</v>
      </c>
      <c r="C14" s="105" t="s">
        <v>131</v>
      </c>
      <c r="D14" s="40" t="s">
        <v>180</v>
      </c>
      <c r="E14" s="182">
        <v>3084611</v>
      </c>
      <c r="F14" s="191">
        <v>14196000</v>
      </c>
      <c r="G14" s="192">
        <v>0</v>
      </c>
      <c r="H14" s="127"/>
      <c r="I14" s="79" t="s">
        <v>199</v>
      </c>
      <c r="J14" s="28"/>
    </row>
    <row r="15" spans="1:10" ht="15.75">
      <c r="A15" s="20"/>
      <c r="B15" s="48" t="s">
        <v>116</v>
      </c>
      <c r="C15" s="105" t="s">
        <v>134</v>
      </c>
      <c r="D15" s="40" t="s">
        <v>171</v>
      </c>
      <c r="E15" s="182">
        <v>0</v>
      </c>
      <c r="F15" s="106">
        <v>0</v>
      </c>
      <c r="G15" s="192">
        <v>0</v>
      </c>
      <c r="H15" s="127"/>
      <c r="I15" s="81" t="s">
        <v>194</v>
      </c>
      <c r="J15" s="28"/>
    </row>
    <row r="16" spans="1:10" ht="15.75">
      <c r="A16" s="20"/>
      <c r="B16" s="48" t="s">
        <v>69</v>
      </c>
      <c r="C16" s="105" t="s">
        <v>134</v>
      </c>
      <c r="D16" s="105" t="s">
        <v>132</v>
      </c>
      <c r="E16" s="182">
        <v>0</v>
      </c>
      <c r="F16" s="191">
        <v>0</v>
      </c>
      <c r="G16" s="192">
        <v>0</v>
      </c>
      <c r="H16" s="127"/>
      <c r="I16" s="81" t="s">
        <v>195</v>
      </c>
      <c r="J16" s="28"/>
    </row>
    <row r="17" spans="1:10" ht="15.75">
      <c r="A17" s="20"/>
      <c r="B17" s="48" t="s">
        <v>86</v>
      </c>
      <c r="C17" s="40" t="s">
        <v>160</v>
      </c>
      <c r="D17" s="40" t="s">
        <v>108</v>
      </c>
      <c r="E17" s="182">
        <v>658800</v>
      </c>
      <c r="F17" s="187">
        <v>0</v>
      </c>
      <c r="G17" s="188">
        <v>0</v>
      </c>
      <c r="H17" s="127"/>
      <c r="I17" s="79" t="s">
        <v>178</v>
      </c>
      <c r="J17" s="28"/>
    </row>
    <row r="18" spans="1:14" ht="15.75">
      <c r="A18" s="20"/>
      <c r="B18" s="48" t="s">
        <v>122</v>
      </c>
      <c r="C18" s="31" t="s">
        <v>185</v>
      </c>
      <c r="D18" s="40" t="s">
        <v>121</v>
      </c>
      <c r="E18" s="182">
        <v>195000</v>
      </c>
      <c r="F18" s="187">
        <v>303000</v>
      </c>
      <c r="G18" s="188">
        <v>303000</v>
      </c>
      <c r="H18" s="127"/>
      <c r="I18" s="79" t="s">
        <v>140</v>
      </c>
      <c r="J18" s="28"/>
      <c r="N18" s="143"/>
    </row>
    <row r="19" spans="1:10" ht="15.75">
      <c r="A19" s="20"/>
      <c r="B19" s="47" t="s">
        <v>23</v>
      </c>
      <c r="C19" s="40" t="s">
        <v>136</v>
      </c>
      <c r="D19" s="40" t="s">
        <v>68</v>
      </c>
      <c r="E19" s="182">
        <v>200</v>
      </c>
      <c r="F19" s="185">
        <v>200</v>
      </c>
      <c r="G19" s="186">
        <v>200</v>
      </c>
      <c r="H19" s="127"/>
      <c r="I19" s="49" t="s">
        <v>80</v>
      </c>
      <c r="J19" s="28"/>
    </row>
    <row r="20" spans="1:10" ht="15.75">
      <c r="A20" s="20"/>
      <c r="B20" s="68" t="s">
        <v>61</v>
      </c>
      <c r="C20" s="57" t="s">
        <v>46</v>
      </c>
      <c r="D20" s="57"/>
      <c r="E20" s="168">
        <f>SUM(E6:E19)</f>
        <v>6695889</v>
      </c>
      <c r="F20" s="114">
        <f>SUM(F6:F19)</f>
        <v>16010200</v>
      </c>
      <c r="G20" s="108">
        <f>SUM(G6:G19)</f>
        <v>1813200</v>
      </c>
      <c r="H20" s="168"/>
      <c r="I20" s="65" t="s">
        <v>52</v>
      </c>
      <c r="J20" s="28"/>
    </row>
    <row r="21" spans="1:10" ht="15.75">
      <c r="A21" s="20"/>
      <c r="B21" s="47" t="s">
        <v>17</v>
      </c>
      <c r="C21" s="40" t="s">
        <v>117</v>
      </c>
      <c r="D21" s="40" t="s">
        <v>56</v>
      </c>
      <c r="E21" s="137">
        <v>280000</v>
      </c>
      <c r="F21" s="193">
        <v>100000</v>
      </c>
      <c r="G21" s="194">
        <v>100000</v>
      </c>
      <c r="H21" s="129"/>
      <c r="I21" s="63" t="s">
        <v>118</v>
      </c>
      <c r="J21" s="28"/>
    </row>
    <row r="22" spans="1:10" ht="15.75">
      <c r="A22" s="20"/>
      <c r="B22" s="47" t="s">
        <v>18</v>
      </c>
      <c r="C22" s="40" t="s">
        <v>75</v>
      </c>
      <c r="D22" s="40" t="s">
        <v>56</v>
      </c>
      <c r="E22" s="137">
        <v>2120000</v>
      </c>
      <c r="F22" s="119">
        <v>1400000</v>
      </c>
      <c r="G22" s="122">
        <v>1400000</v>
      </c>
      <c r="H22" s="129"/>
      <c r="I22" s="64" t="s">
        <v>99</v>
      </c>
      <c r="J22" s="28"/>
    </row>
    <row r="23" spans="1:10" ht="15.75">
      <c r="A23" s="20"/>
      <c r="B23" s="47" t="s">
        <v>17</v>
      </c>
      <c r="C23" s="40" t="s">
        <v>161</v>
      </c>
      <c r="D23" s="40" t="s">
        <v>32</v>
      </c>
      <c r="E23" s="137">
        <v>20000</v>
      </c>
      <c r="F23" s="119">
        <v>10000</v>
      </c>
      <c r="G23" s="122">
        <v>10000</v>
      </c>
      <c r="H23" s="129"/>
      <c r="I23" s="49" t="s">
        <v>153</v>
      </c>
      <c r="J23" s="28"/>
    </row>
    <row r="24" spans="1:13" ht="15.75">
      <c r="A24" s="20"/>
      <c r="B24" s="47" t="s">
        <v>19</v>
      </c>
      <c r="C24" s="40" t="s">
        <v>15</v>
      </c>
      <c r="D24" s="40" t="s">
        <v>8</v>
      </c>
      <c r="E24" s="195">
        <v>0</v>
      </c>
      <c r="F24" s="196">
        <v>0</v>
      </c>
      <c r="G24" s="197">
        <v>0</v>
      </c>
      <c r="H24" s="130"/>
      <c r="I24" s="39"/>
      <c r="J24" s="28"/>
      <c r="L24" s="99"/>
      <c r="M24" s="99"/>
    </row>
    <row r="25" spans="1:13" ht="16.5" thickBot="1">
      <c r="A25" s="20"/>
      <c r="B25" s="102"/>
      <c r="C25" s="103"/>
      <c r="D25" s="103"/>
      <c r="E25" s="198"/>
      <c r="F25" s="199"/>
      <c r="G25" s="200"/>
      <c r="H25" s="131"/>
      <c r="I25" s="104"/>
      <c r="J25" s="28"/>
      <c r="L25" s="99"/>
      <c r="M25" s="99"/>
    </row>
    <row r="26" spans="1:10" ht="16.5" thickBot="1">
      <c r="A26" s="20"/>
      <c r="B26" s="93" t="s">
        <v>62</v>
      </c>
      <c r="C26" s="92" t="s">
        <v>51</v>
      </c>
      <c r="D26" s="92"/>
      <c r="E26" s="132">
        <f>SUM(E21:E25)</f>
        <v>2420000</v>
      </c>
      <c r="F26" s="124">
        <f>SUM(F21:F25)</f>
        <v>1510000</v>
      </c>
      <c r="G26" s="109">
        <f>SUM(G21:G25)</f>
        <v>1510000</v>
      </c>
      <c r="H26" s="132"/>
      <c r="I26" s="94" t="s">
        <v>53</v>
      </c>
      <c r="J26" s="51"/>
    </row>
    <row r="27" spans="1:13" s="9" customFormat="1" ht="16.5" thickBot="1">
      <c r="A27" s="8"/>
      <c r="B27" s="59"/>
      <c r="C27" s="42" t="s">
        <v>186</v>
      </c>
      <c r="D27" s="58"/>
      <c r="E27" s="169">
        <f>E20+E26</f>
        <v>9115889</v>
      </c>
      <c r="F27" s="125">
        <f>F20+F26</f>
        <v>17520200</v>
      </c>
      <c r="G27" s="110">
        <f>G20+G26</f>
        <v>3323200</v>
      </c>
      <c r="H27" s="169"/>
      <c r="I27" s="58"/>
      <c r="J27" s="29"/>
      <c r="L27" s="5"/>
      <c r="M27" s="5"/>
    </row>
    <row r="28" spans="2:12" s="9" customFormat="1" ht="8.25" customHeight="1">
      <c r="B28" s="16"/>
      <c r="E28" s="21"/>
      <c r="F28" s="21"/>
      <c r="G28" s="21"/>
      <c r="H28" s="21"/>
      <c r="I28" s="21"/>
      <c r="J28" s="10"/>
      <c r="L28" s="55"/>
    </row>
    <row r="29" spans="1:13" ht="16.5" thickBot="1">
      <c r="A29" s="1"/>
      <c r="B29" s="43" t="s">
        <v>3</v>
      </c>
      <c r="C29" s="31"/>
      <c r="D29" s="31"/>
      <c r="E29" s="44"/>
      <c r="F29" s="44"/>
      <c r="G29" s="44"/>
      <c r="H29" s="44"/>
      <c r="I29" s="34" t="s">
        <v>12</v>
      </c>
      <c r="J29" s="11"/>
      <c r="L29" s="9"/>
      <c r="M29" s="9"/>
    </row>
    <row r="30" spans="1:38" s="12" customFormat="1" ht="49.5" customHeight="1" thickBot="1">
      <c r="A30" s="17" t="s">
        <v>1</v>
      </c>
      <c r="B30" s="54" t="s">
        <v>174</v>
      </c>
      <c r="C30" s="35" t="s">
        <v>2</v>
      </c>
      <c r="D30" s="35" t="s">
        <v>7</v>
      </c>
      <c r="E30" s="60" t="s">
        <v>173</v>
      </c>
      <c r="F30" s="96" t="s">
        <v>191</v>
      </c>
      <c r="G30" s="96" t="s">
        <v>192</v>
      </c>
      <c r="H30" s="60"/>
      <c r="I30" s="53" t="s">
        <v>39</v>
      </c>
      <c r="J30" s="24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s="12" customFormat="1" ht="16.5" thickBot="1">
      <c r="A31" s="52"/>
      <c r="B31" s="66" t="s">
        <v>100</v>
      </c>
      <c r="C31" s="101" t="s">
        <v>97</v>
      </c>
      <c r="D31" s="101" t="s">
        <v>138</v>
      </c>
      <c r="E31" s="202">
        <v>58136</v>
      </c>
      <c r="F31" s="203">
        <v>0</v>
      </c>
      <c r="G31" s="204">
        <v>0</v>
      </c>
      <c r="H31" s="149"/>
      <c r="I31" s="80" t="s">
        <v>189</v>
      </c>
      <c r="J31" s="24"/>
      <c r="L31" s="5"/>
      <c r="M31" s="5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1:38" s="12" customFormat="1" ht="16.5" thickBot="1">
      <c r="A32" s="52"/>
      <c r="B32" s="45" t="s">
        <v>22</v>
      </c>
      <c r="C32" s="37" t="s">
        <v>190</v>
      </c>
      <c r="D32" s="37" t="s">
        <v>102</v>
      </c>
      <c r="E32" s="205">
        <v>30000</v>
      </c>
      <c r="F32" s="187">
        <v>30000</v>
      </c>
      <c r="G32" s="188">
        <v>30000</v>
      </c>
      <c r="H32" s="128"/>
      <c r="I32" s="81" t="s">
        <v>157</v>
      </c>
      <c r="J32" s="24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s="12" customFormat="1" ht="16.5" thickBot="1">
      <c r="A33" s="52"/>
      <c r="B33" s="47" t="s">
        <v>26</v>
      </c>
      <c r="C33" s="40" t="s">
        <v>90</v>
      </c>
      <c r="D33" s="40" t="s">
        <v>107</v>
      </c>
      <c r="E33" s="206">
        <v>25000</v>
      </c>
      <c r="F33" s="207">
        <v>25000</v>
      </c>
      <c r="G33" s="208">
        <v>25000</v>
      </c>
      <c r="H33" s="133"/>
      <c r="I33" s="81" t="s">
        <v>110</v>
      </c>
      <c r="J33" s="24"/>
      <c r="L33" s="9"/>
      <c r="M33" s="9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s="12" customFormat="1" ht="16.5" thickBot="1">
      <c r="A34" s="52"/>
      <c r="B34" s="47" t="s">
        <v>27</v>
      </c>
      <c r="C34" s="40" t="s">
        <v>109</v>
      </c>
      <c r="D34" s="40" t="s">
        <v>33</v>
      </c>
      <c r="E34" s="206">
        <v>180000</v>
      </c>
      <c r="F34" s="207">
        <v>185000</v>
      </c>
      <c r="G34" s="208">
        <v>190000</v>
      </c>
      <c r="H34" s="133"/>
      <c r="I34" s="49"/>
      <c r="J34" s="24"/>
      <c r="L34" s="5"/>
      <c r="M34" s="5"/>
      <c r="N34" s="99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s="12" customFormat="1" ht="16.5" thickBot="1">
      <c r="A35" s="52"/>
      <c r="B35" s="45" t="s">
        <v>24</v>
      </c>
      <c r="C35" s="37" t="s">
        <v>70</v>
      </c>
      <c r="D35" s="37" t="s">
        <v>13</v>
      </c>
      <c r="E35" s="205">
        <v>60000</v>
      </c>
      <c r="F35" s="187">
        <v>70000</v>
      </c>
      <c r="G35" s="188">
        <v>70000</v>
      </c>
      <c r="H35" s="128"/>
      <c r="I35" s="78"/>
      <c r="J35" s="24"/>
      <c r="L35" s="99"/>
      <c r="M35" s="99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s="12" customFormat="1" ht="16.5" thickBot="1">
      <c r="A36" s="52"/>
      <c r="B36" s="46" t="s">
        <v>25</v>
      </c>
      <c r="C36" s="38" t="s">
        <v>9</v>
      </c>
      <c r="D36" s="38" t="s">
        <v>35</v>
      </c>
      <c r="E36" s="206">
        <v>30000</v>
      </c>
      <c r="F36" s="207">
        <v>30000</v>
      </c>
      <c r="G36" s="208">
        <v>35000</v>
      </c>
      <c r="H36" s="133"/>
      <c r="I36" s="150" t="s">
        <v>154</v>
      </c>
      <c r="J36" s="24"/>
      <c r="L36" s="99"/>
      <c r="M36" s="99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</row>
    <row r="37" spans="1:38" s="12" customFormat="1" ht="16.5" thickBot="1">
      <c r="A37" s="52"/>
      <c r="B37" s="46" t="s">
        <v>95</v>
      </c>
      <c r="C37" s="38" t="s">
        <v>96</v>
      </c>
      <c r="D37" s="38" t="s">
        <v>162</v>
      </c>
      <c r="E37" s="206">
        <v>8500</v>
      </c>
      <c r="F37" s="207">
        <v>8500</v>
      </c>
      <c r="G37" s="208">
        <v>8500</v>
      </c>
      <c r="H37" s="133"/>
      <c r="I37" s="150" t="s">
        <v>163</v>
      </c>
      <c r="J37" s="24"/>
      <c r="L37" s="134"/>
      <c r="M37" s="1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s="12" customFormat="1" ht="16.5" thickBot="1">
      <c r="A38" s="52"/>
      <c r="B38" s="47" t="s">
        <v>29</v>
      </c>
      <c r="C38" s="40" t="s">
        <v>89</v>
      </c>
      <c r="D38" s="40" t="s">
        <v>155</v>
      </c>
      <c r="E38" s="206">
        <v>160000</v>
      </c>
      <c r="F38" s="207">
        <v>165000</v>
      </c>
      <c r="G38" s="208">
        <v>170000</v>
      </c>
      <c r="H38" s="133"/>
      <c r="I38" s="150" t="s">
        <v>164</v>
      </c>
      <c r="J38" s="24"/>
      <c r="L38" s="15"/>
      <c r="M38" s="1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s="6" customFormat="1" ht="15.75">
      <c r="A39" s="18">
        <v>2140</v>
      </c>
      <c r="B39" s="47" t="s">
        <v>28</v>
      </c>
      <c r="C39" s="40" t="s">
        <v>193</v>
      </c>
      <c r="D39" s="40" t="s">
        <v>87</v>
      </c>
      <c r="E39" s="206">
        <v>20000</v>
      </c>
      <c r="F39" s="207">
        <v>20000</v>
      </c>
      <c r="G39" s="208">
        <v>20000</v>
      </c>
      <c r="H39" s="133"/>
      <c r="I39" s="81" t="s">
        <v>156</v>
      </c>
      <c r="J39" s="25"/>
      <c r="L39" s="9"/>
      <c r="M39" s="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s="6" customFormat="1" ht="15.75">
      <c r="A40" s="18"/>
      <c r="B40" s="47" t="s">
        <v>30</v>
      </c>
      <c r="C40" s="40" t="s">
        <v>103</v>
      </c>
      <c r="D40" s="40" t="s">
        <v>165</v>
      </c>
      <c r="E40" s="206">
        <v>40000</v>
      </c>
      <c r="F40" s="207">
        <v>40000</v>
      </c>
      <c r="G40" s="208">
        <v>40000</v>
      </c>
      <c r="H40" s="133"/>
      <c r="I40" s="81"/>
      <c r="J40" s="26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s="6" customFormat="1" ht="15.75">
      <c r="A41" s="18"/>
      <c r="B41" s="46" t="s">
        <v>20</v>
      </c>
      <c r="C41" s="38" t="s">
        <v>141</v>
      </c>
      <c r="D41" s="38" t="s">
        <v>142</v>
      </c>
      <c r="E41" s="206">
        <v>120000</v>
      </c>
      <c r="F41" s="207">
        <v>120000</v>
      </c>
      <c r="G41" s="208">
        <v>125000</v>
      </c>
      <c r="H41" s="133"/>
      <c r="I41" s="81" t="s">
        <v>175</v>
      </c>
      <c r="J41" s="26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s="6" customFormat="1" ht="15.75">
      <c r="A42" s="18"/>
      <c r="B42" s="46" t="s">
        <v>143</v>
      </c>
      <c r="C42" s="38" t="s">
        <v>144</v>
      </c>
      <c r="D42" s="38" t="s">
        <v>146</v>
      </c>
      <c r="E42" s="206">
        <v>515000</v>
      </c>
      <c r="F42" s="207">
        <v>520000</v>
      </c>
      <c r="G42" s="208">
        <v>525000</v>
      </c>
      <c r="H42" s="133"/>
      <c r="I42" s="81" t="s">
        <v>166</v>
      </c>
      <c r="J42" s="26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s="6" customFormat="1" ht="15.75">
      <c r="A43" s="18"/>
      <c r="B43" s="46" t="s">
        <v>145</v>
      </c>
      <c r="C43" s="38" t="s">
        <v>144</v>
      </c>
      <c r="D43" s="38" t="s">
        <v>147</v>
      </c>
      <c r="E43" s="206">
        <v>100000</v>
      </c>
      <c r="F43" s="207">
        <v>15000</v>
      </c>
      <c r="G43" s="208">
        <v>20000</v>
      </c>
      <c r="H43" s="133"/>
      <c r="I43" s="81" t="s">
        <v>203</v>
      </c>
      <c r="J43" s="26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s="6" customFormat="1" ht="15.75">
      <c r="A44" s="18">
        <v>2219</v>
      </c>
      <c r="B44" s="48" t="s">
        <v>21</v>
      </c>
      <c r="C44" s="40" t="s">
        <v>38</v>
      </c>
      <c r="D44" s="40" t="s">
        <v>37</v>
      </c>
      <c r="E44" s="206">
        <v>0</v>
      </c>
      <c r="F44" s="185">
        <v>0</v>
      </c>
      <c r="G44" s="186">
        <v>0</v>
      </c>
      <c r="H44" s="133"/>
      <c r="I44" s="81" t="s">
        <v>81</v>
      </c>
      <c r="J44" s="27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8" s="6" customFormat="1" ht="15.75">
      <c r="A45" s="18"/>
      <c r="B45" s="48" t="s">
        <v>104</v>
      </c>
      <c r="C45" s="105" t="s">
        <v>105</v>
      </c>
      <c r="D45" s="105" t="s">
        <v>114</v>
      </c>
      <c r="E45" s="206">
        <v>20000</v>
      </c>
      <c r="F45" s="118">
        <v>0</v>
      </c>
      <c r="G45" s="121">
        <v>0</v>
      </c>
      <c r="H45" s="133"/>
      <c r="I45" s="81" t="s">
        <v>115</v>
      </c>
      <c r="J45" s="27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s="6" customFormat="1" ht="15.75">
      <c r="A46" s="18"/>
      <c r="B46" s="47" t="s">
        <v>98</v>
      </c>
      <c r="C46" s="105" t="s">
        <v>105</v>
      </c>
      <c r="D46" s="105" t="s">
        <v>106</v>
      </c>
      <c r="E46" s="206">
        <v>997257</v>
      </c>
      <c r="F46" s="118">
        <v>0</v>
      </c>
      <c r="G46" s="121">
        <v>0</v>
      </c>
      <c r="H46" s="133"/>
      <c r="I46" s="81" t="s">
        <v>204</v>
      </c>
      <c r="J46" s="27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s="6" customFormat="1" ht="15.75">
      <c r="A47" s="100"/>
      <c r="B47" s="47" t="s">
        <v>31</v>
      </c>
      <c r="C47" s="40" t="s">
        <v>205</v>
      </c>
      <c r="D47" s="40" t="s">
        <v>88</v>
      </c>
      <c r="E47" s="206">
        <v>17000</v>
      </c>
      <c r="F47" s="207">
        <v>0</v>
      </c>
      <c r="G47" s="208">
        <v>0</v>
      </c>
      <c r="H47" s="133"/>
      <c r="I47" s="81" t="s">
        <v>41</v>
      </c>
      <c r="J47" s="27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10" ht="17.25" customHeight="1">
      <c r="A48" s="20"/>
      <c r="B48" s="48" t="s">
        <v>34</v>
      </c>
      <c r="C48" s="40" t="s">
        <v>176</v>
      </c>
      <c r="D48" s="40" t="s">
        <v>40</v>
      </c>
      <c r="E48" s="206">
        <v>127652</v>
      </c>
      <c r="F48" s="118">
        <v>128000</v>
      </c>
      <c r="G48" s="121">
        <v>128000</v>
      </c>
      <c r="H48" s="133"/>
      <c r="I48" s="81" t="s">
        <v>82</v>
      </c>
      <c r="J48" s="28"/>
    </row>
    <row r="49" spans="1:10" ht="17.25" customHeight="1">
      <c r="A49" s="20"/>
      <c r="B49" s="48" t="s">
        <v>129</v>
      </c>
      <c r="C49" s="105" t="s">
        <v>131</v>
      </c>
      <c r="D49" s="40" t="s">
        <v>132</v>
      </c>
      <c r="E49" s="206">
        <v>14679000</v>
      </c>
      <c r="F49" s="191">
        <v>1839000</v>
      </c>
      <c r="G49" s="192">
        <v>0</v>
      </c>
      <c r="H49" s="133"/>
      <c r="I49" s="81" t="s">
        <v>197</v>
      </c>
      <c r="J49" s="28"/>
    </row>
    <row r="50" spans="1:10" ht="17.25" customHeight="1">
      <c r="A50" s="20"/>
      <c r="B50" s="48" t="s">
        <v>130</v>
      </c>
      <c r="C50" s="105" t="s">
        <v>131</v>
      </c>
      <c r="D50" s="40" t="s">
        <v>133</v>
      </c>
      <c r="E50" s="206">
        <v>17000</v>
      </c>
      <c r="F50" s="191">
        <v>15000</v>
      </c>
      <c r="G50" s="192">
        <v>0</v>
      </c>
      <c r="H50" s="133"/>
      <c r="I50" s="81" t="s">
        <v>197</v>
      </c>
      <c r="J50" s="28"/>
    </row>
    <row r="51" spans="1:10" ht="17.25" customHeight="1">
      <c r="A51" s="20"/>
      <c r="B51" s="48" t="s">
        <v>116</v>
      </c>
      <c r="C51" s="105" t="s">
        <v>134</v>
      </c>
      <c r="D51" s="105" t="s">
        <v>171</v>
      </c>
      <c r="E51" s="206">
        <v>0</v>
      </c>
      <c r="F51" s="191">
        <v>0</v>
      </c>
      <c r="G51" s="192">
        <v>0</v>
      </c>
      <c r="H51" s="133"/>
      <c r="I51" s="81" t="s">
        <v>194</v>
      </c>
      <c r="J51" s="28"/>
    </row>
    <row r="52" spans="1:10" ht="17.25" customHeight="1">
      <c r="A52" s="20"/>
      <c r="B52" s="48" t="s">
        <v>69</v>
      </c>
      <c r="C52" s="105" t="s">
        <v>134</v>
      </c>
      <c r="D52" s="105" t="s">
        <v>132</v>
      </c>
      <c r="E52" s="206">
        <v>0</v>
      </c>
      <c r="F52" s="191">
        <v>0</v>
      </c>
      <c r="G52" s="192">
        <v>0</v>
      </c>
      <c r="H52" s="133"/>
      <c r="I52" s="81" t="s">
        <v>195</v>
      </c>
      <c r="J52" s="28"/>
    </row>
    <row r="53" spans="1:10" ht="17.25" customHeight="1">
      <c r="A53" s="20"/>
      <c r="B53" s="48" t="s">
        <v>86</v>
      </c>
      <c r="C53" s="40" t="s">
        <v>125</v>
      </c>
      <c r="D53" s="40" t="s">
        <v>94</v>
      </c>
      <c r="E53" s="206">
        <v>658800</v>
      </c>
      <c r="F53" s="118">
        <v>0</v>
      </c>
      <c r="G53" s="121">
        <v>0</v>
      </c>
      <c r="H53" s="133"/>
      <c r="I53" s="81" t="s">
        <v>207</v>
      </c>
      <c r="J53" s="28"/>
    </row>
    <row r="54" spans="1:10" ht="17.25" customHeight="1">
      <c r="A54" s="20"/>
      <c r="B54" s="48" t="s">
        <v>86</v>
      </c>
      <c r="C54" s="40" t="s">
        <v>101</v>
      </c>
      <c r="D54" s="40" t="s">
        <v>92</v>
      </c>
      <c r="E54" s="206">
        <v>0</v>
      </c>
      <c r="F54" s="118">
        <v>0</v>
      </c>
      <c r="G54" s="121">
        <v>0</v>
      </c>
      <c r="H54" s="133"/>
      <c r="I54" s="81" t="s">
        <v>206</v>
      </c>
      <c r="J54" s="28"/>
    </row>
    <row r="55" spans="1:10" ht="17.25" customHeight="1">
      <c r="A55" s="20"/>
      <c r="B55" s="48" t="s">
        <v>86</v>
      </c>
      <c r="C55" s="40" t="s">
        <v>124</v>
      </c>
      <c r="D55" s="40" t="s">
        <v>91</v>
      </c>
      <c r="E55" s="206">
        <v>58080</v>
      </c>
      <c r="F55" s="118">
        <v>0</v>
      </c>
      <c r="G55" s="121">
        <v>0</v>
      </c>
      <c r="H55" s="133"/>
      <c r="I55" s="81" t="s">
        <v>177</v>
      </c>
      <c r="J55" s="28"/>
    </row>
    <row r="56" spans="1:10" ht="17.25" customHeight="1">
      <c r="A56" s="20"/>
      <c r="B56" s="48" t="s">
        <v>122</v>
      </c>
      <c r="C56" s="151" t="s">
        <v>135</v>
      </c>
      <c r="D56" s="40" t="s">
        <v>172</v>
      </c>
      <c r="E56" s="206">
        <v>30000</v>
      </c>
      <c r="F56" s="118">
        <v>35000</v>
      </c>
      <c r="G56" s="121">
        <v>40000</v>
      </c>
      <c r="H56" s="133"/>
      <c r="I56" s="49" t="s">
        <v>196</v>
      </c>
      <c r="J56" s="28"/>
    </row>
    <row r="57" spans="1:10" ht="15.75">
      <c r="A57" s="20"/>
      <c r="B57" s="48" t="s">
        <v>23</v>
      </c>
      <c r="C57" s="40" t="s">
        <v>44</v>
      </c>
      <c r="D57" s="40" t="s">
        <v>8</v>
      </c>
      <c r="E57" s="136">
        <v>150000</v>
      </c>
      <c r="F57" s="118">
        <v>150000</v>
      </c>
      <c r="G57" s="121">
        <v>150000</v>
      </c>
      <c r="H57" s="135"/>
      <c r="I57" s="49"/>
      <c r="J57" s="28"/>
    </row>
    <row r="58" spans="1:10" ht="15.75">
      <c r="A58" s="20"/>
      <c r="B58" s="68" t="s">
        <v>63</v>
      </c>
      <c r="C58" s="57" t="s">
        <v>47</v>
      </c>
      <c r="D58" s="57"/>
      <c r="E58" s="168">
        <f>SUM(E31:E57)</f>
        <v>18101425</v>
      </c>
      <c r="F58" s="116">
        <f>SUM(F31:F57)</f>
        <v>3395500</v>
      </c>
      <c r="G58" s="112">
        <f>SUM(G31:G57)</f>
        <v>1576500</v>
      </c>
      <c r="H58" s="168"/>
      <c r="I58" s="167" t="s">
        <v>52</v>
      </c>
      <c r="J58" s="51"/>
    </row>
    <row r="59" spans="1:10" ht="15.75">
      <c r="A59" s="20"/>
      <c r="B59" s="47" t="s">
        <v>18</v>
      </c>
      <c r="C59" s="40" t="s">
        <v>72</v>
      </c>
      <c r="D59" s="40" t="s">
        <v>10</v>
      </c>
      <c r="E59" s="137">
        <v>1325000</v>
      </c>
      <c r="F59" s="119">
        <v>1265000</v>
      </c>
      <c r="G59" s="122">
        <v>1335000</v>
      </c>
      <c r="H59" s="129"/>
      <c r="I59" s="81" t="s">
        <v>85</v>
      </c>
      <c r="J59" s="51"/>
    </row>
    <row r="60" spans="1:12" ht="15.75">
      <c r="A60" s="20"/>
      <c r="B60" s="47" t="s">
        <v>17</v>
      </c>
      <c r="C60" s="40" t="s">
        <v>71</v>
      </c>
      <c r="D60" s="40" t="s">
        <v>14</v>
      </c>
      <c r="E60" s="137">
        <v>20000</v>
      </c>
      <c r="F60" s="119">
        <v>60000</v>
      </c>
      <c r="G60" s="122">
        <v>55000</v>
      </c>
      <c r="H60" s="129"/>
      <c r="I60" s="81" t="s">
        <v>42</v>
      </c>
      <c r="J60" s="51"/>
      <c r="L60" s="99"/>
    </row>
    <row r="61" spans="1:10" ht="15.75">
      <c r="A61" s="20"/>
      <c r="B61" s="48" t="s">
        <v>17</v>
      </c>
      <c r="C61" s="40" t="s">
        <v>57</v>
      </c>
      <c r="D61" s="40" t="s">
        <v>36</v>
      </c>
      <c r="E61" s="137">
        <v>200000</v>
      </c>
      <c r="F61" s="119">
        <v>20000</v>
      </c>
      <c r="G61" s="122">
        <v>20000</v>
      </c>
      <c r="H61" s="129"/>
      <c r="I61" s="81" t="s">
        <v>42</v>
      </c>
      <c r="J61" s="51"/>
    </row>
    <row r="62" spans="1:12" ht="16.5" thickBot="1">
      <c r="A62" s="20"/>
      <c r="B62" s="91" t="s">
        <v>64</v>
      </c>
      <c r="C62" s="92" t="s">
        <v>76</v>
      </c>
      <c r="D62" s="92"/>
      <c r="E62" s="201">
        <f>SUM(E59:E61)</f>
        <v>1545000</v>
      </c>
      <c r="F62" s="117">
        <f>SUM(F59:F61)</f>
        <v>1345000</v>
      </c>
      <c r="G62" s="113">
        <f>SUM(G59:G61)</f>
        <v>1410000</v>
      </c>
      <c r="H62" s="132"/>
      <c r="I62" s="152" t="s">
        <v>53</v>
      </c>
      <c r="J62" s="51"/>
      <c r="L62" s="99"/>
    </row>
    <row r="63" spans="1:13" s="9" customFormat="1" ht="16.5" thickBot="1">
      <c r="A63" s="8"/>
      <c r="B63" s="144"/>
      <c r="C63" s="145" t="s">
        <v>188</v>
      </c>
      <c r="D63" s="145"/>
      <c r="E63" s="170">
        <f>E58+E62</f>
        <v>19646425</v>
      </c>
      <c r="F63" s="146">
        <f>F58+F62</f>
        <v>4740500</v>
      </c>
      <c r="G63" s="147">
        <f>G58+G62</f>
        <v>2986500</v>
      </c>
      <c r="H63" s="170"/>
      <c r="I63" s="148"/>
      <c r="J63" s="29" t="e">
        <f>SUM(#REF!/#REF!)</f>
        <v>#REF!</v>
      </c>
      <c r="L63" s="5"/>
      <c r="M63" s="5"/>
    </row>
    <row r="64" spans="2:10" s="9" customFormat="1" ht="6.75" customHeight="1" thickBot="1">
      <c r="B64" s="75"/>
      <c r="C64" s="70"/>
      <c r="D64" s="70"/>
      <c r="E64" s="71"/>
      <c r="F64" s="97"/>
      <c r="G64" s="97"/>
      <c r="H64" s="71"/>
      <c r="I64" s="76"/>
      <c r="J64" s="10"/>
    </row>
    <row r="65" spans="2:10" s="9" customFormat="1" ht="15.75">
      <c r="B65" s="77" t="s">
        <v>65</v>
      </c>
      <c r="C65" s="70"/>
      <c r="D65" s="70"/>
      <c r="E65" s="71"/>
      <c r="F65" s="97"/>
      <c r="G65" s="97"/>
      <c r="H65" s="71"/>
      <c r="I65" s="72"/>
      <c r="J65" s="10"/>
    </row>
    <row r="66" spans="2:10" s="9" customFormat="1" ht="15.75">
      <c r="B66" s="73"/>
      <c r="C66" s="69" t="s">
        <v>58</v>
      </c>
      <c r="D66" s="7"/>
      <c r="E66" s="136">
        <f>E20-E58</f>
        <v>-11405536</v>
      </c>
      <c r="F66" s="118">
        <f>F20-F58</f>
        <v>12614700</v>
      </c>
      <c r="G66" s="121">
        <f>G20-G58</f>
        <v>236700</v>
      </c>
      <c r="H66" s="136"/>
      <c r="I66" s="81" t="s">
        <v>208</v>
      </c>
      <c r="J66" s="10"/>
    </row>
    <row r="67" spans="2:10" s="9" customFormat="1" ht="15.75">
      <c r="B67" s="73"/>
      <c r="C67" s="69" t="s">
        <v>59</v>
      </c>
      <c r="D67" s="7"/>
      <c r="E67" s="136">
        <f aca="true" t="shared" si="0" ref="E67:G68">E26-E62</f>
        <v>875000</v>
      </c>
      <c r="F67" s="118">
        <f t="shared" si="0"/>
        <v>165000</v>
      </c>
      <c r="G67" s="121">
        <f t="shared" si="0"/>
        <v>100000</v>
      </c>
      <c r="H67" s="136"/>
      <c r="I67" s="81" t="s">
        <v>183</v>
      </c>
      <c r="J67" s="10"/>
    </row>
    <row r="68" spans="2:13" ht="15.75">
      <c r="B68" s="56"/>
      <c r="C68" s="40" t="s">
        <v>151</v>
      </c>
      <c r="D68" s="7"/>
      <c r="E68" s="135">
        <f t="shared" si="0"/>
        <v>-10530536</v>
      </c>
      <c r="F68" s="115">
        <f t="shared" si="0"/>
        <v>12779700</v>
      </c>
      <c r="G68" s="111">
        <f t="shared" si="0"/>
        <v>336700</v>
      </c>
      <c r="H68" s="135"/>
      <c r="I68" s="81"/>
      <c r="J68" s="11"/>
      <c r="L68" s="9"/>
      <c r="M68" s="9"/>
    </row>
    <row r="69" spans="2:13" ht="15.75">
      <c r="B69" s="56"/>
      <c r="C69" s="40" t="s">
        <v>126</v>
      </c>
      <c r="D69" s="40" t="s">
        <v>60</v>
      </c>
      <c r="E69" s="214">
        <v>-852000</v>
      </c>
      <c r="F69" s="215">
        <v>0</v>
      </c>
      <c r="G69" s="216">
        <v>0</v>
      </c>
      <c r="H69" s="214"/>
      <c r="I69" s="81"/>
      <c r="J69" s="11"/>
      <c r="L69" s="9"/>
      <c r="M69" s="9"/>
    </row>
    <row r="70" spans="2:10" ht="15.75">
      <c r="B70" s="56"/>
      <c r="C70" s="40" t="s">
        <v>84</v>
      </c>
      <c r="D70" s="40" t="s">
        <v>149</v>
      </c>
      <c r="E70" s="214">
        <v>-631600</v>
      </c>
      <c r="F70" s="215">
        <v>-631600</v>
      </c>
      <c r="G70" s="216">
        <v>0</v>
      </c>
      <c r="H70" s="214"/>
      <c r="I70" s="81" t="s">
        <v>210</v>
      </c>
      <c r="J70" s="11"/>
    </row>
    <row r="71" spans="2:10" ht="15.75">
      <c r="B71" s="56"/>
      <c r="C71" s="40" t="s">
        <v>127</v>
      </c>
      <c r="D71" s="40" t="s">
        <v>148</v>
      </c>
      <c r="E71" s="214">
        <v>-2222222</v>
      </c>
      <c r="F71" s="215">
        <v>-8888888</v>
      </c>
      <c r="G71" s="216">
        <v>-6588890</v>
      </c>
      <c r="H71" s="214"/>
      <c r="I71" s="81" t="s">
        <v>210</v>
      </c>
      <c r="J71" s="11"/>
    </row>
    <row r="72" spans="2:10" ht="15.75">
      <c r="B72" s="56"/>
      <c r="C72" s="40" t="s">
        <v>127</v>
      </c>
      <c r="D72" s="40" t="s">
        <v>150</v>
      </c>
      <c r="E72" s="214">
        <v>13211000</v>
      </c>
      <c r="F72" s="215">
        <v>2888000</v>
      </c>
      <c r="G72" s="216">
        <v>0</v>
      </c>
      <c r="H72" s="214"/>
      <c r="I72" s="81" t="s">
        <v>209</v>
      </c>
      <c r="J72" s="11"/>
    </row>
    <row r="73" spans="1:13" s="15" customFormat="1" ht="16.5" thickBot="1">
      <c r="A73" s="13"/>
      <c r="B73" s="74"/>
      <c r="C73" s="140" t="s">
        <v>73</v>
      </c>
      <c r="D73" s="141"/>
      <c r="E73" s="212">
        <v>1025358</v>
      </c>
      <c r="F73" s="221">
        <v>-6147212</v>
      </c>
      <c r="G73" s="213"/>
      <c r="H73" s="212"/>
      <c r="I73" s="81" t="s">
        <v>120</v>
      </c>
      <c r="J73" s="14"/>
      <c r="L73" s="5"/>
      <c r="M73" s="5"/>
    </row>
    <row r="74" spans="1:13" s="9" customFormat="1" ht="16.5" hidden="1" thickBot="1">
      <c r="A74" s="1" t="s">
        <v>4</v>
      </c>
      <c r="B74" s="55"/>
      <c r="E74" s="209" t="s">
        <v>11</v>
      </c>
      <c r="F74" s="120"/>
      <c r="G74" s="138"/>
      <c r="H74" s="139"/>
      <c r="I74" s="81"/>
      <c r="J74" s="10"/>
      <c r="L74" s="15"/>
      <c r="M74" s="15"/>
    </row>
    <row r="75" spans="2:13" ht="16.5" hidden="1" thickBot="1">
      <c r="B75" s="20"/>
      <c r="C75" s="22" t="s">
        <v>5</v>
      </c>
      <c r="D75" s="23"/>
      <c r="E75" s="210"/>
      <c r="F75" s="163"/>
      <c r="G75" s="123"/>
      <c r="H75" s="126"/>
      <c r="I75" s="153"/>
      <c r="J75" s="51"/>
      <c r="L75" s="9"/>
      <c r="M75" s="9"/>
    </row>
    <row r="76" spans="2:10" ht="6" customHeight="1" thickBot="1">
      <c r="B76" s="160"/>
      <c r="C76" s="161"/>
      <c r="D76" s="162"/>
      <c r="E76" s="211"/>
      <c r="F76" s="222">
        <v>0</v>
      </c>
      <c r="G76" s="164"/>
      <c r="H76" s="165"/>
      <c r="I76" s="166"/>
      <c r="J76" s="51"/>
    </row>
    <row r="77" spans="2:10" ht="16.5" thickBot="1">
      <c r="B77" s="154" t="s">
        <v>49</v>
      </c>
      <c r="C77" s="155" t="s">
        <v>54</v>
      </c>
      <c r="D77" s="156" t="s">
        <v>50</v>
      </c>
      <c r="E77" s="159">
        <v>0</v>
      </c>
      <c r="F77" s="157">
        <v>0</v>
      </c>
      <c r="G77" s="158">
        <v>0</v>
      </c>
      <c r="H77" s="159"/>
      <c r="I77" s="148" t="s">
        <v>158</v>
      </c>
      <c r="J77" s="62"/>
    </row>
    <row r="78" spans="2:10" ht="15.75">
      <c r="B78" s="86"/>
      <c r="C78" s="50" t="s">
        <v>55</v>
      </c>
      <c r="D78" s="142" t="s">
        <v>50</v>
      </c>
      <c r="E78" s="137">
        <v>-852000</v>
      </c>
      <c r="F78" s="137">
        <v>-631600</v>
      </c>
      <c r="G78" s="122">
        <v>0</v>
      </c>
      <c r="H78" s="137"/>
      <c r="I78" s="81" t="s">
        <v>159</v>
      </c>
      <c r="J78" s="84"/>
    </row>
    <row r="79" spans="2:10" ht="15.75">
      <c r="B79" s="90"/>
      <c r="C79" s="50" t="s">
        <v>170</v>
      </c>
      <c r="D79" s="142" t="s">
        <v>113</v>
      </c>
      <c r="E79" s="137">
        <v>-631600</v>
      </c>
      <c r="F79" s="137">
        <v>-8888888</v>
      </c>
      <c r="G79" s="137">
        <v>-631600</v>
      </c>
      <c r="H79" s="137"/>
      <c r="I79" s="81" t="s">
        <v>168</v>
      </c>
      <c r="J79" s="84"/>
    </row>
    <row r="80" spans="2:10" ht="15.75">
      <c r="B80" s="90"/>
      <c r="C80" s="40" t="s">
        <v>169</v>
      </c>
      <c r="D80" s="40" t="s">
        <v>148</v>
      </c>
      <c r="E80" s="137">
        <v>-2222222</v>
      </c>
      <c r="F80" s="179"/>
      <c r="G80" s="137">
        <v>-2222222</v>
      </c>
      <c r="H80" s="137"/>
      <c r="I80" s="81" t="s">
        <v>167</v>
      </c>
      <c r="J80" s="84"/>
    </row>
    <row r="81" spans="2:10" ht="15.75">
      <c r="B81" s="90"/>
      <c r="C81" s="50" t="s">
        <v>119</v>
      </c>
      <c r="D81" s="85"/>
      <c r="E81" s="178"/>
      <c r="F81" s="7"/>
      <c r="G81" s="180"/>
      <c r="H81" s="181"/>
      <c r="I81" s="81"/>
      <c r="J81" s="84"/>
    </row>
    <row r="82" spans="2:9" ht="16.5" thickBot="1">
      <c r="B82" s="87"/>
      <c r="C82" s="95" t="s">
        <v>93</v>
      </c>
      <c r="D82" s="88"/>
      <c r="E82" s="88"/>
      <c r="F82" s="225"/>
      <c r="G82" s="98"/>
      <c r="H82" s="88"/>
      <c r="I82" s="89"/>
    </row>
    <row r="83" spans="6:8" ht="9.75" customHeight="1">
      <c r="F83" s="224"/>
      <c r="H83" s="226"/>
    </row>
    <row r="84" spans="2:9" ht="12.75">
      <c r="B84" s="171" t="s">
        <v>181</v>
      </c>
      <c r="C84" s="171" t="s">
        <v>182</v>
      </c>
      <c r="D84" s="171"/>
      <c r="E84" s="172"/>
      <c r="F84" s="176"/>
      <c r="G84" s="173"/>
      <c r="H84" s="173"/>
      <c r="I84" s="174"/>
    </row>
    <row r="85" spans="2:9" ht="12.75">
      <c r="B85" s="175" t="s">
        <v>83</v>
      </c>
      <c r="C85" s="175" t="s">
        <v>128</v>
      </c>
      <c r="D85" s="175"/>
      <c r="E85" s="175"/>
      <c r="F85" s="223"/>
      <c r="G85" s="175"/>
      <c r="H85" s="175"/>
      <c r="I85" s="177"/>
    </row>
    <row r="86" ht="8.25" customHeight="1">
      <c r="I86" s="61"/>
    </row>
    <row r="87" ht="12.75">
      <c r="F87" s="5"/>
    </row>
    <row r="88" spans="2:9" ht="12.75">
      <c r="B88" s="5"/>
      <c r="C88" s="5"/>
      <c r="D88" s="5"/>
      <c r="E88" s="5"/>
      <c r="F88" s="5"/>
      <c r="G88" s="5"/>
      <c r="H88" s="5"/>
      <c r="I88" s="5"/>
    </row>
    <row r="89" spans="2:9" ht="12.75">
      <c r="B89" s="5"/>
      <c r="C89" s="5"/>
      <c r="D89" s="5"/>
      <c r="E89" s="5"/>
      <c r="F89" s="5"/>
      <c r="G89" s="5"/>
      <c r="H89" s="5"/>
      <c r="I89" s="5"/>
    </row>
    <row r="90" spans="2:9" ht="12.75">
      <c r="B90" s="5"/>
      <c r="C90" s="5"/>
      <c r="D90" s="5"/>
      <c r="E90" s="5"/>
      <c r="F90" s="5"/>
      <c r="G90" s="5"/>
      <c r="H90" s="5"/>
      <c r="I90" s="5"/>
    </row>
    <row r="91" spans="2:9" ht="12.75">
      <c r="B91" s="5"/>
      <c r="C91" s="5"/>
      <c r="D91" s="5"/>
      <c r="E91" s="5"/>
      <c r="F91" s="5"/>
      <c r="G91" s="5"/>
      <c r="H91" s="5"/>
      <c r="I91" s="5"/>
    </row>
    <row r="92" spans="2:9" ht="12.75">
      <c r="B92" s="5"/>
      <c r="C92" s="5"/>
      <c r="D92" s="5"/>
      <c r="E92" s="5"/>
      <c r="G92" s="5"/>
      <c r="H92" s="5"/>
      <c r="I92" s="5"/>
    </row>
  </sheetData>
  <sheetProtection/>
  <mergeCells count="2">
    <mergeCell ref="B2:I2"/>
    <mergeCell ref="B4:C4"/>
  </mergeCells>
  <printOptions horizontalCentered="1"/>
  <pageMargins left="0.5905511811023623" right="0.5905511811023623" top="1.4173228346456694" bottom="0.5905511811023623" header="0.3937007874015748" footer="0.15748031496062992"/>
  <pageSetup fitToHeight="1" fitToWidth="1" horizontalDpi="600" verticalDpi="600" orientation="portrait" paperSize="8" scale="71" r:id="rId1"/>
  <headerFooter alignWithMargins="0">
    <oddHeader>&amp;C&amp;"Times New Roman,Tučné"&amp;12&amp;U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Kudrnová Jana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Kudrnová Jana</dc:creator>
  <cp:keywords/>
  <dc:description/>
  <cp:lastModifiedBy>CzechPOINT</cp:lastModifiedBy>
  <cp:lastPrinted>2018-11-06T09:32:44Z</cp:lastPrinted>
  <dcterms:created xsi:type="dcterms:W3CDTF">2005-04-10T19:14:58Z</dcterms:created>
  <dcterms:modified xsi:type="dcterms:W3CDTF">2018-11-13T11:35:12Z</dcterms:modified>
  <cp:category/>
  <cp:version/>
  <cp:contentType/>
  <cp:contentStatus/>
</cp:coreProperties>
</file>